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440" windowHeight="7875" tabRatio="887" firstSheet="3" activeTab="17"/>
  </bookViews>
  <sheets>
    <sheet name="1. melléklet" sheetId="1" r:id="rId1"/>
    <sheet name="2A. melléklet" sheetId="43" r:id="rId2"/>
    <sheet name="2B. melléklet" sheetId="10" r:id="rId3"/>
    <sheet name="3A. melléklet" sheetId="15" r:id="rId4"/>
    <sheet name="3B. melléklet" sheetId="2" r:id="rId5"/>
    <sheet name="4 melléklet" sheetId="8" r:id="rId6"/>
    <sheet name="5 melléklet" sheetId="11" r:id="rId7"/>
    <sheet name="6. melléklet" sheetId="12" r:id="rId8"/>
    <sheet name="7A. melléklet" sheetId="14" r:id="rId9"/>
    <sheet name="7B. melléklet" sheetId="13" r:id="rId10"/>
    <sheet name="8. melléklet" sheetId="28" r:id="rId11"/>
    <sheet name="9. melléklet" sheetId="30" r:id="rId12"/>
    <sheet name="10. melléklet" sheetId="29" r:id="rId13"/>
    <sheet name="11 melléklet" sheetId="52" r:id="rId14"/>
    <sheet name="12. melléklet" sheetId="32" r:id="rId15"/>
    <sheet name="13. melléklet" sheetId="48" r:id="rId16"/>
    <sheet name="14. melléklet" sheetId="49" r:id="rId17"/>
    <sheet name="15.melléklet" sheetId="60" r:id="rId18"/>
  </sheets>
  <definedNames>
    <definedName name="foot_4_place" localSheetId="8">'7A. melléklet'!$A$18</definedName>
    <definedName name="foot_5_place" localSheetId="8">'7A. melléklet'!#REF!</definedName>
    <definedName name="foot_53_place" localSheetId="8">'7A. melléklet'!$A$63</definedName>
    <definedName name="_xlnm.Print_Area" localSheetId="13">'11 melléklet'!$A$2:$E$116</definedName>
  </definedNames>
  <calcPr calcId="145621"/>
</workbook>
</file>

<file path=xl/calcChain.xml><?xml version="1.0" encoding="utf-8"?>
<calcChain xmlns="http://schemas.openxmlformats.org/spreadsheetml/2006/main">
  <c r="F63" i="60"/>
  <c r="F62"/>
  <c r="E61"/>
  <c r="D61"/>
  <c r="C61"/>
  <c r="B61"/>
  <c r="F61" s="1"/>
  <c r="F60"/>
  <c r="F59"/>
  <c r="F58"/>
  <c r="F57"/>
  <c r="F56"/>
  <c r="E54"/>
  <c r="D54"/>
  <c r="C54"/>
  <c r="C55" s="1"/>
  <c r="B54"/>
  <c r="F54" s="1"/>
  <c r="F53"/>
  <c r="F52"/>
  <c r="E51"/>
  <c r="D51"/>
  <c r="D55" s="1"/>
  <c r="C51"/>
  <c r="B51"/>
  <c r="B55" s="1"/>
  <c r="F50"/>
  <c r="F49"/>
  <c r="E48"/>
  <c r="D48"/>
  <c r="C48"/>
  <c r="B48"/>
  <c r="F47"/>
  <c r="F46"/>
  <c r="F45"/>
  <c r="E44"/>
  <c r="D44"/>
  <c r="C44"/>
  <c r="B44"/>
  <c r="F44" s="1"/>
  <c r="F43"/>
  <c r="F42"/>
  <c r="E40"/>
  <c r="E41" s="1"/>
  <c r="D40"/>
  <c r="C40"/>
  <c r="C41" s="1"/>
  <c r="B40"/>
  <c r="F40" s="1"/>
  <c r="F39"/>
  <c r="F38"/>
  <c r="F37"/>
  <c r="F36"/>
  <c r="F35"/>
  <c r="F34"/>
  <c r="F33"/>
  <c r="E32"/>
  <c r="D32"/>
  <c r="D41" s="1"/>
  <c r="C32"/>
  <c r="B32"/>
  <c r="B41" s="1"/>
  <c r="F41" s="1"/>
  <c r="F31"/>
  <c r="F30"/>
  <c r="F29"/>
  <c r="F28"/>
  <c r="F27"/>
  <c r="E25"/>
  <c r="D25"/>
  <c r="C25"/>
  <c r="B25"/>
  <c r="F25" s="1"/>
  <c r="F24"/>
  <c r="F23"/>
  <c r="E22"/>
  <c r="D22"/>
  <c r="C22"/>
  <c r="C26" s="1"/>
  <c r="C8" s="1"/>
  <c r="B22"/>
  <c r="F21"/>
  <c r="F20"/>
  <c r="F19"/>
  <c r="E18"/>
  <c r="D18"/>
  <c r="C18"/>
  <c r="B18"/>
  <c r="F17"/>
  <c r="F16"/>
  <c r="F15"/>
  <c r="F14"/>
  <c r="F13"/>
  <c r="E12"/>
  <c r="D12"/>
  <c r="C12"/>
  <c r="B12"/>
  <c r="F12" s="1"/>
  <c r="F11"/>
  <c r="F10"/>
  <c r="F9"/>
  <c r="F18" l="1"/>
  <c r="E26"/>
  <c r="E55"/>
  <c r="F48"/>
  <c r="F22"/>
  <c r="D26"/>
  <c r="D8" s="1"/>
  <c r="B26"/>
  <c r="F32"/>
  <c r="F51"/>
  <c r="E8" l="1"/>
  <c r="F55"/>
  <c r="F26"/>
  <c r="B8"/>
  <c r="F8" l="1"/>
  <c r="D93" i="52"/>
  <c r="E93"/>
  <c r="C93"/>
  <c r="D38"/>
  <c r="E38"/>
  <c r="C38"/>
  <c r="D33" i="11"/>
  <c r="E33"/>
  <c r="C33"/>
  <c r="D24"/>
  <c r="E24"/>
  <c r="C24"/>
  <c r="E33" i="2"/>
  <c r="L20"/>
  <c r="M20"/>
  <c r="D120" l="1"/>
  <c r="E120"/>
  <c r="F120"/>
  <c r="G120"/>
  <c r="H120"/>
  <c r="H122" s="1"/>
  <c r="I120"/>
  <c r="I122" s="1"/>
  <c r="J120"/>
  <c r="K120"/>
  <c r="L120"/>
  <c r="M120"/>
  <c r="N120"/>
  <c r="D115"/>
  <c r="E115"/>
  <c r="F115"/>
  <c r="F122" s="1"/>
  <c r="G115"/>
  <c r="G122" s="1"/>
  <c r="H115"/>
  <c r="I115"/>
  <c r="J115"/>
  <c r="J122" s="1"/>
  <c r="K115"/>
  <c r="K122" s="1"/>
  <c r="L115"/>
  <c r="M115"/>
  <c r="N115"/>
  <c r="N122" s="1"/>
  <c r="D97"/>
  <c r="E97"/>
  <c r="E98" s="1"/>
  <c r="F97"/>
  <c r="G97"/>
  <c r="H97"/>
  <c r="I97"/>
  <c r="I98" s="1"/>
  <c r="J97"/>
  <c r="J98" s="1"/>
  <c r="K97"/>
  <c r="K98" s="1"/>
  <c r="L97"/>
  <c r="M97"/>
  <c r="N97"/>
  <c r="D88"/>
  <c r="E88"/>
  <c r="F88"/>
  <c r="G88"/>
  <c r="H88"/>
  <c r="H98" s="1"/>
  <c r="I88"/>
  <c r="J88"/>
  <c r="K88"/>
  <c r="L88"/>
  <c r="M88"/>
  <c r="N88"/>
  <c r="D83"/>
  <c r="E83"/>
  <c r="F83"/>
  <c r="G83"/>
  <c r="H83"/>
  <c r="I83"/>
  <c r="J83"/>
  <c r="K83"/>
  <c r="L83"/>
  <c r="M83"/>
  <c r="N83"/>
  <c r="D74"/>
  <c r="E74"/>
  <c r="F74"/>
  <c r="G74"/>
  <c r="H74"/>
  <c r="I74"/>
  <c r="J74"/>
  <c r="K74"/>
  <c r="L74"/>
  <c r="M74"/>
  <c r="N74"/>
  <c r="D60"/>
  <c r="E60"/>
  <c r="F60"/>
  <c r="G60"/>
  <c r="H60"/>
  <c r="I60"/>
  <c r="J60"/>
  <c r="K60"/>
  <c r="L60"/>
  <c r="M60"/>
  <c r="N60"/>
  <c r="D50"/>
  <c r="E50"/>
  <c r="F50"/>
  <c r="G50"/>
  <c r="H50"/>
  <c r="I50"/>
  <c r="J50"/>
  <c r="K50"/>
  <c r="L50"/>
  <c r="M50"/>
  <c r="N50"/>
  <c r="D44"/>
  <c r="E44"/>
  <c r="F44"/>
  <c r="G44"/>
  <c r="H44"/>
  <c r="I44"/>
  <c r="J44"/>
  <c r="K44"/>
  <c r="L44"/>
  <c r="M44"/>
  <c r="N44"/>
  <c r="D41"/>
  <c r="E41"/>
  <c r="F41"/>
  <c r="G41"/>
  <c r="H41"/>
  <c r="I41"/>
  <c r="J41"/>
  <c r="K41"/>
  <c r="L41"/>
  <c r="M41"/>
  <c r="N41"/>
  <c r="D33"/>
  <c r="F33"/>
  <c r="G33"/>
  <c r="G51" s="1"/>
  <c r="H33"/>
  <c r="H51" s="1"/>
  <c r="I33"/>
  <c r="J33"/>
  <c r="K33"/>
  <c r="K51" s="1"/>
  <c r="L33"/>
  <c r="M33"/>
  <c r="N33"/>
  <c r="D30"/>
  <c r="E30"/>
  <c r="F30"/>
  <c r="F51" s="1"/>
  <c r="G30"/>
  <c r="H30"/>
  <c r="I30"/>
  <c r="I51" s="1"/>
  <c r="J30"/>
  <c r="J51" s="1"/>
  <c r="K30"/>
  <c r="L30"/>
  <c r="M30"/>
  <c r="N30"/>
  <c r="D24"/>
  <c r="E24"/>
  <c r="F24"/>
  <c r="F25" s="1"/>
  <c r="G24"/>
  <c r="G25" s="1"/>
  <c r="G75" s="1"/>
  <c r="H24"/>
  <c r="H25" s="1"/>
  <c r="I24"/>
  <c r="I25" s="1"/>
  <c r="J24"/>
  <c r="J25" s="1"/>
  <c r="K24"/>
  <c r="K25" s="1"/>
  <c r="L24"/>
  <c r="L25" s="1"/>
  <c r="M24"/>
  <c r="N24"/>
  <c r="D20"/>
  <c r="E20"/>
  <c r="E25" s="1"/>
  <c r="F20"/>
  <c r="G20"/>
  <c r="H20"/>
  <c r="I20"/>
  <c r="J20"/>
  <c r="K20"/>
  <c r="M25"/>
  <c r="N20"/>
  <c r="C120"/>
  <c r="C115"/>
  <c r="C122" s="1"/>
  <c r="C97"/>
  <c r="C88"/>
  <c r="C83"/>
  <c r="C74"/>
  <c r="C60"/>
  <c r="C50"/>
  <c r="C44"/>
  <c r="C41"/>
  <c r="C33"/>
  <c r="C30"/>
  <c r="C24"/>
  <c r="C20"/>
  <c r="C25" s="1"/>
  <c r="E121" i="15"/>
  <c r="C121"/>
  <c r="E114"/>
  <c r="D114"/>
  <c r="D121" s="1"/>
  <c r="C114"/>
  <c r="C97"/>
  <c r="D96"/>
  <c r="E96"/>
  <c r="C96"/>
  <c r="D87"/>
  <c r="D97" s="1"/>
  <c r="E87"/>
  <c r="C87"/>
  <c r="D82"/>
  <c r="E82"/>
  <c r="E97" s="1"/>
  <c r="C82"/>
  <c r="D73"/>
  <c r="E73"/>
  <c r="C73"/>
  <c r="D59"/>
  <c r="E59"/>
  <c r="C59"/>
  <c r="D49"/>
  <c r="E49"/>
  <c r="C49"/>
  <c r="D40"/>
  <c r="E40"/>
  <c r="C40"/>
  <c r="D32"/>
  <c r="E32"/>
  <c r="C32"/>
  <c r="D29"/>
  <c r="D50" s="1"/>
  <c r="E29"/>
  <c r="E50" s="1"/>
  <c r="C29"/>
  <c r="C50" s="1"/>
  <c r="C19"/>
  <c r="D23"/>
  <c r="E23"/>
  <c r="D19"/>
  <c r="D24" s="1"/>
  <c r="E19"/>
  <c r="C23"/>
  <c r="C24" s="1"/>
  <c r="N9" i="10"/>
  <c r="N10"/>
  <c r="N11"/>
  <c r="N18"/>
  <c r="N25"/>
  <c r="N26"/>
  <c r="N29"/>
  <c r="N30"/>
  <c r="N31"/>
  <c r="N32"/>
  <c r="N35"/>
  <c r="N37"/>
  <c r="N41"/>
  <c r="N43"/>
  <c r="N46"/>
  <c r="N47"/>
  <c r="N50"/>
  <c r="N55"/>
  <c r="N57"/>
  <c r="N58"/>
  <c r="N61"/>
  <c r="N63"/>
  <c r="N79"/>
  <c r="N83"/>
  <c r="N84"/>
  <c r="M9"/>
  <c r="M10"/>
  <c r="M11"/>
  <c r="M18"/>
  <c r="M25"/>
  <c r="M26"/>
  <c r="M29"/>
  <c r="M30"/>
  <c r="M31"/>
  <c r="M32"/>
  <c r="M35"/>
  <c r="M37"/>
  <c r="M41"/>
  <c r="M43"/>
  <c r="M44"/>
  <c r="M46"/>
  <c r="M50"/>
  <c r="M55"/>
  <c r="M57"/>
  <c r="M79"/>
  <c r="M83"/>
  <c r="L9"/>
  <c r="L10"/>
  <c r="L18"/>
  <c r="L25"/>
  <c r="L26"/>
  <c r="L29"/>
  <c r="L30"/>
  <c r="L31"/>
  <c r="L32"/>
  <c r="L37"/>
  <c r="L41"/>
  <c r="L43"/>
  <c r="L46"/>
  <c r="L48"/>
  <c r="L79"/>
  <c r="N7"/>
  <c r="M7"/>
  <c r="L7"/>
  <c r="E89"/>
  <c r="E96" s="1"/>
  <c r="N96" s="1"/>
  <c r="E83"/>
  <c r="D83"/>
  <c r="D89" s="1"/>
  <c r="C83"/>
  <c r="C89" s="1"/>
  <c r="D33"/>
  <c r="M33" s="1"/>
  <c r="E33"/>
  <c r="N33" s="1"/>
  <c r="C33"/>
  <c r="L33" s="1"/>
  <c r="E65"/>
  <c r="N65" s="1"/>
  <c r="D65"/>
  <c r="C65"/>
  <c r="D61"/>
  <c r="M61" s="1"/>
  <c r="E61"/>
  <c r="C61"/>
  <c r="D48"/>
  <c r="M48" s="1"/>
  <c r="E48"/>
  <c r="N48" s="1"/>
  <c r="D44"/>
  <c r="E44"/>
  <c r="N44" s="1"/>
  <c r="D13"/>
  <c r="D19" s="1"/>
  <c r="D67" s="1"/>
  <c r="M67" s="1"/>
  <c r="E13"/>
  <c r="E19" s="1"/>
  <c r="N19" s="1"/>
  <c r="D55"/>
  <c r="D69" s="1"/>
  <c r="M69" s="1"/>
  <c r="E55"/>
  <c r="E69" s="1"/>
  <c r="N69" s="1"/>
  <c r="C55"/>
  <c r="C48"/>
  <c r="C44"/>
  <c r="L44" s="1"/>
  <c r="C13"/>
  <c r="L13" s="1"/>
  <c r="C88" i="43"/>
  <c r="C95" s="1"/>
  <c r="E82"/>
  <c r="E88" s="1"/>
  <c r="E95" s="1"/>
  <c r="D82"/>
  <c r="D88" s="1"/>
  <c r="D95" s="1"/>
  <c r="C82"/>
  <c r="D47"/>
  <c r="D43"/>
  <c r="D30"/>
  <c r="D32" s="1"/>
  <c r="D18"/>
  <c r="D12"/>
  <c r="E60"/>
  <c r="D60"/>
  <c r="C60"/>
  <c r="E64"/>
  <c r="D64"/>
  <c r="C64"/>
  <c r="E47"/>
  <c r="C47"/>
  <c r="E43"/>
  <c r="C43"/>
  <c r="C32"/>
  <c r="C66" s="1"/>
  <c r="E30"/>
  <c r="E32" s="1"/>
  <c r="C30"/>
  <c r="E54"/>
  <c r="D54"/>
  <c r="C54"/>
  <c r="C18"/>
  <c r="E12"/>
  <c r="E18" s="1"/>
  <c r="C12"/>
  <c r="J99" i="2" l="1"/>
  <c r="J123" s="1"/>
  <c r="J75"/>
  <c r="F75"/>
  <c r="C98" i="15"/>
  <c r="C122" s="1"/>
  <c r="C74"/>
  <c r="I99" i="2"/>
  <c r="I123" s="1"/>
  <c r="I75"/>
  <c r="K99"/>
  <c r="K123" s="1"/>
  <c r="K75"/>
  <c r="C96" i="43"/>
  <c r="L89" i="10"/>
  <c r="C96"/>
  <c r="L96" s="1"/>
  <c r="M89"/>
  <c r="D96"/>
  <c r="M96" s="1"/>
  <c r="H75" i="2"/>
  <c r="D74" i="15"/>
  <c r="E68" i="10"/>
  <c r="N68" s="1"/>
  <c r="E122" i="2"/>
  <c r="N89" i="10"/>
  <c r="G99" i="2"/>
  <c r="G123" s="1"/>
  <c r="F98"/>
  <c r="L122"/>
  <c r="D122"/>
  <c r="L83" i="10"/>
  <c r="D98" i="2"/>
  <c r="M122"/>
  <c r="C19" i="10"/>
  <c r="N98" i="2"/>
  <c r="M98"/>
  <c r="L98"/>
  <c r="L51"/>
  <c r="N51"/>
  <c r="M51"/>
  <c r="M75" s="1"/>
  <c r="N25"/>
  <c r="L99"/>
  <c r="L75"/>
  <c r="H99"/>
  <c r="H123" s="1"/>
  <c r="F99"/>
  <c r="F123" s="1"/>
  <c r="G98"/>
  <c r="C98"/>
  <c r="E51"/>
  <c r="D51"/>
  <c r="C51"/>
  <c r="C75" s="1"/>
  <c r="D25"/>
  <c r="D99" s="1"/>
  <c r="D123"/>
  <c r="D98" i="15"/>
  <c r="D122" s="1"/>
  <c r="E24"/>
  <c r="D68" i="10"/>
  <c r="M68" s="1"/>
  <c r="D97"/>
  <c r="M97" s="1"/>
  <c r="M19"/>
  <c r="M13"/>
  <c r="N13"/>
  <c r="E67"/>
  <c r="D66" i="43"/>
  <c r="D96" s="1"/>
  <c r="E98" i="15" l="1"/>
  <c r="E122" s="1"/>
  <c r="E74"/>
  <c r="L123" i="2"/>
  <c r="N99"/>
  <c r="N123" s="1"/>
  <c r="D75"/>
  <c r="M99"/>
  <c r="M123" s="1"/>
  <c r="C67" i="10"/>
  <c r="C68"/>
  <c r="L68" s="1"/>
  <c r="L19"/>
  <c r="C99" i="2"/>
  <c r="N75"/>
  <c r="E75"/>
  <c r="E99"/>
  <c r="E123" s="1"/>
  <c r="C123"/>
  <c r="N67" i="10"/>
  <c r="E97"/>
  <c r="N97" s="1"/>
  <c r="D34" i="32"/>
  <c r="E34"/>
  <c r="D68" i="43"/>
  <c r="E68"/>
  <c r="C68"/>
  <c r="D67"/>
  <c r="E67"/>
  <c r="C67"/>
  <c r="E66"/>
  <c r="E96" s="1"/>
  <c r="L67" i="10" l="1"/>
  <c r="C97"/>
  <c r="L97" s="1"/>
  <c r="B22" i="8"/>
  <c r="H29" i="28"/>
  <c r="F29"/>
  <c r="B12" i="48"/>
  <c r="B9"/>
  <c r="D43" i="49"/>
  <c r="D45" s="1"/>
  <c r="D33"/>
  <c r="D39" s="1"/>
  <c r="D25"/>
  <c r="D21"/>
  <c r="D16"/>
  <c r="D9"/>
  <c r="E22" i="32"/>
  <c r="E10"/>
  <c r="D22"/>
  <c r="D10"/>
  <c r="C22"/>
  <c r="C34"/>
  <c r="C10"/>
  <c r="D37" i="29"/>
  <c r="D38" s="1"/>
  <c r="E37"/>
  <c r="E38" s="1"/>
  <c r="C37"/>
  <c r="C38" s="1"/>
  <c r="E60" i="30"/>
  <c r="D60"/>
  <c r="C60"/>
  <c r="E38"/>
  <c r="D38"/>
  <c r="H61" i="28"/>
  <c r="F61"/>
  <c r="E61"/>
  <c r="G61"/>
  <c r="G29"/>
  <c r="B18" i="8"/>
  <c r="B26"/>
  <c r="D28" i="49" l="1"/>
  <c r="D40" s="1"/>
  <c r="D46" s="1"/>
  <c r="B13" i="48"/>
  <c r="B21" s="1"/>
  <c r="B23" s="1"/>
</calcChain>
</file>

<file path=xl/sharedStrings.xml><?xml version="1.0" encoding="utf-8"?>
<sst xmlns="http://schemas.openxmlformats.org/spreadsheetml/2006/main" count="1976" uniqueCount="805">
  <si>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</si>
  <si>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</si>
  <si>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</si>
  <si>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</si>
  <si>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</si>
  <si>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</si>
  <si>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</si>
  <si>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</si>
  <si>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</si>
  <si>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</si>
  <si>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</si>
  <si>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</si>
  <si>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</si>
  <si>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A költségvetési év azon fejlesztései, amelyek megvalósításához a Gst. 3. § (1) bekezdése szerinti adósságot keletkeztető ügylet megkötése vált szükségessé (E 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</si>
  <si>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</si>
  <si>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</si>
  <si>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</si>
  <si>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</si>
  <si>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</si>
  <si>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</si>
  <si>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</si>
  <si>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A/IV        Koncesszióba, vagyonkezelésbe adott eszközök</t>
  </si>
  <si>
    <t>B/I        Készletek</t>
  </si>
  <si>
    <t>B)        NEMZETI VAGYONBA TARTOZÓ FORGÓESZKÖZÖK</t>
  </si>
  <si>
    <t>01        Közhatalmi eredményszemléletű bevételek</t>
  </si>
  <si>
    <t>02        Eszközök és szolgáltatások értékesítése nettó eredményszemléletű bevételei</t>
  </si>
  <si>
    <t>03        Tevékenység egyéb nettó eredményszemléletű bevételei</t>
  </si>
  <si>
    <t>I        Tevékenység nettó eredményszemléletű bevétele (=01+02+03) (04=01+02+03)</t>
  </si>
  <si>
    <t>04        Saját termelésű készletek állományváltozása</t>
  </si>
  <si>
    <t>05        Saját előállítású eszközök aktivált értéke</t>
  </si>
  <si>
    <t>II        Aktivált saját teljesítmények értéke (=±04+05) (07=±05+06)</t>
  </si>
  <si>
    <t>06        Központi működési célú támogatások eredményszemléletű bevételei</t>
  </si>
  <si>
    <t>07        Egyéb működési célú támogatások eredményszemléletű bevételei</t>
  </si>
  <si>
    <t>08        Különféle egyéb eredményszemléletű bevételek</t>
  </si>
  <si>
    <t>III        Egyéb eredményszemléletű bevételek (=06+07+08) (11=08+09+10)</t>
  </si>
  <si>
    <t>09        Anyagköltség</t>
  </si>
  <si>
    <t>10        Igénybe vett szolgáltatások értéke</t>
  </si>
  <si>
    <t>11        Eladott áruk beszerzési értéke</t>
  </si>
  <si>
    <t>12        Eladott (közvetített) szolgáltatások értéke</t>
  </si>
  <si>
    <t>IV        Anyagjellegű ráfordítások (=09+10+11+12) (16=12+...+15)</t>
  </si>
  <si>
    <t>13        Bérköltség</t>
  </si>
  <si>
    <t>14        Személyi jellegű egyéb kifizetések</t>
  </si>
  <si>
    <t>15        Bérjárulékok</t>
  </si>
  <si>
    <t>V        Személyi jellegű ráfordítások (=13+14+15) (20=17+...+19)</t>
  </si>
  <si>
    <t>VI        Értékcsökkenési leírás</t>
  </si>
  <si>
    <t>VII        Egyéb ráfordítások</t>
  </si>
  <si>
    <t>A) TEVÉKENYSÉGEK EREDMÉNYE (=I±II+III-IV-V-VI-VII) (23=04±07+11-(16+20+21+22))</t>
  </si>
  <si>
    <t>16        Kapott (járó) osztalék és részesedés</t>
  </si>
  <si>
    <t>17        Kapott (járó) kamatok és kamatjellegű eredményszemléletű bevételek</t>
  </si>
  <si>
    <t>18        Pénzügyi műveletek egyéb eredményszemléletű bevételei (&gt;=18a) (26&gt;=27)</t>
  </si>
  <si>
    <t>18a        - ebből: árfolyamnyereség</t>
  </si>
  <si>
    <t>VIII        Pénzügyi műveletek eredményszemléletű bevételei (=16+17+18) (28=24+...+26)</t>
  </si>
  <si>
    <t>19        Fizetendő kamatok és kamatjellegű ráfordítások</t>
  </si>
  <si>
    <t>20        Részesedések, értékpapírok, pénzeszközök értékvesztése</t>
  </si>
  <si>
    <t>21        Pénzügyi műveletek egyéb ráfordításai (&gt;=21a) (31&gt;=32)</t>
  </si>
  <si>
    <t>21a        - ebből: árfolyamveszteség</t>
  </si>
  <si>
    <t>IX        Pénzügyi műveletek ráfordításai (=19+20+21) (33=29+...+31)</t>
  </si>
  <si>
    <t>B)        PÉNZÜGYI MŰVELETEK EREDMÉNYE (=VIII-IX) (34=28-33)</t>
  </si>
  <si>
    <t>C)        SZOKÁSOS EREDMÉNY (=±A±B) (35=±23±34)</t>
  </si>
  <si>
    <t>22        Felhalmozási célú támogatások eredményszemléletű bevételei</t>
  </si>
  <si>
    <t>23        Különféle rendkívüli eredményszemléletű bevételek</t>
  </si>
  <si>
    <t>X        Rendkívüli eredményszemléletű bevételek (=22+23) (=36+37)</t>
  </si>
  <si>
    <t>XI        Rendkívüli ráfordítások</t>
  </si>
  <si>
    <t>D)        RENDKÍVÜLI EREDMÉNY(=X-XI) (40=38-39)</t>
  </si>
  <si>
    <t>E)        MÉRLEG SZERINTI EREDMÉNY (=±C±D) (41=±35±40)</t>
  </si>
  <si>
    <t>A helyi önkormányzat eredménykimutatása (E Ft)</t>
  </si>
  <si>
    <t>A helyi önkormányzat pénzmaradvány kimutatása (E Ft)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</si>
  <si>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</si>
  <si>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</si>
  <si>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</si>
  <si>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</si>
  <si>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</si>
  <si>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</si>
  <si>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</si>
  <si>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</si>
  <si>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</si>
  <si>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</si>
  <si>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</si>
  <si>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</si>
  <si>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</si>
  <si>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</si>
  <si>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</si>
  <si>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</si>
  <si>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</si>
  <si>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F)        Vállalkozási tevékenységet terhelő befizetési kötelezettség (=B*0,1)</t>
  </si>
  <si>
    <t>G)        Vállalkozási tevékenység felhasználható maradványa (=B-F)</t>
  </si>
  <si>
    <t>Ebből irányító szerv által elvonásra kerül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</si>
  <si>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</si>
  <si>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</si>
  <si>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</si>
  <si>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</si>
  <si>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</si>
  <si>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</si>
  <si>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</si>
  <si>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</si>
  <si>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</si>
  <si>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</si>
  <si>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</si>
  <si>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</si>
  <si>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</si>
  <si>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</si>
  <si>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</si>
  <si>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</si>
  <si>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</si>
  <si>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</si>
  <si>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</si>
  <si>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</si>
  <si>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</si>
  <si>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</si>
  <si>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</si>
  <si>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</si>
  <si>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</si>
  <si>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</si>
  <si>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</si>
  <si>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</si>
  <si>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</si>
  <si>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</si>
  <si>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</si>
  <si>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</si>
  <si>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</si>
  <si>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</si>
  <si>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</si>
  <si>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</si>
  <si>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</si>
  <si>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</si>
  <si>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</si>
  <si>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</si>
  <si>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</si>
  <si>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</si>
  <si>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</si>
  <si>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</si>
  <si>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</si>
  <si>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</si>
  <si>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</si>
  <si>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</si>
  <si>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</si>
  <si>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</si>
  <si>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</si>
  <si>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</si>
  <si>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</si>
  <si>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</si>
  <si>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</si>
  <si>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</si>
  <si>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</si>
  <si>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</si>
  <si>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</si>
  <si>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</si>
  <si>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</si>
  <si>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</si>
  <si>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</si>
  <si>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</si>
  <si>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</si>
  <si>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</si>
  <si>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</si>
  <si>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</si>
  <si>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</si>
  <si>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</si>
  <si>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</si>
  <si>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</si>
  <si>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</si>
  <si>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</si>
  <si>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</si>
  <si>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</si>
  <si>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</si>
  <si>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</si>
  <si>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</si>
  <si>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</si>
  <si>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</si>
  <si>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</si>
  <si>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</si>
  <si>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</si>
  <si>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</si>
  <si>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</si>
  <si>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</si>
  <si>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</si>
  <si>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</si>
  <si>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</si>
  <si>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</si>
  <si>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</si>
  <si>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</si>
  <si>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</si>
  <si>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</si>
  <si>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</si>
  <si>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</si>
  <si>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</si>
  <si>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</si>
  <si>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</si>
  <si>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</si>
  <si>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</si>
  <si>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</si>
  <si>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</si>
  <si>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</si>
  <si>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</si>
  <si>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</si>
  <si>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</si>
  <si>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</si>
  <si>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</si>
  <si>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</si>
  <si>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</si>
  <si>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</si>
  <si>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</si>
  <si>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</si>
  <si>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</si>
  <si>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</si>
  <si>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</si>
  <si>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</si>
  <si>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</si>
  <si>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</si>
  <si>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</si>
  <si>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</si>
  <si>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</si>
  <si>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</si>
  <si>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</si>
  <si>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</si>
  <si>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</si>
  <si>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</si>
  <si>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</si>
  <si>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</si>
  <si>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</si>
  <si>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</si>
  <si>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</si>
  <si>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</si>
  <si>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</si>
  <si>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</si>
  <si>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</si>
  <si>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</si>
  <si>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</si>
  <si>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</si>
  <si>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</si>
  <si>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</si>
  <si>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</si>
  <si>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</si>
  <si>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</si>
  <si>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</si>
  <si>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</si>
  <si>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</si>
  <si>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</si>
  <si>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</si>
  <si>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</si>
  <si>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</si>
  <si>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</si>
  <si>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</si>
  <si>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</si>
  <si>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</si>
  <si>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</si>
  <si>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</si>
  <si>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</si>
  <si>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</si>
  <si>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</si>
  <si>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</si>
  <si>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</si>
  <si>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</si>
  <si>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</si>
  <si>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</si>
  <si>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</si>
  <si>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</si>
  <si>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</si>
  <si>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</si>
  <si>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</si>
  <si>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</si>
  <si>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</si>
  <si>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</si>
  <si>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</si>
  <si>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</si>
  <si>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</si>
  <si>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</si>
  <si>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</si>
  <si>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</si>
  <si>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</si>
  <si>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</si>
  <si>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</si>
  <si>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</si>
  <si>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</si>
  <si>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</si>
  <si>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</si>
  <si>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</si>
  <si>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</si>
  <si>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</si>
  <si>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</si>
  <si>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</si>
  <si>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</si>
  <si>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</si>
  <si>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</si>
  <si>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</si>
  <si>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</si>
  <si>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</si>
  <si>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</si>
  <si>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</si>
  <si>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</si>
  <si>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</si>
  <si>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</si>
  <si>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</si>
  <si>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</si>
  <si>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</si>
  <si>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</si>
  <si>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</si>
  <si>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</si>
  <si>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</si>
  <si>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</si>
  <si>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</si>
  <si>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</si>
  <si>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</si>
  <si>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</si>
  <si>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</si>
  <si>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</si>
  <si>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</si>
  <si>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</si>
  <si>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</si>
  <si>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</si>
  <si>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</si>
  <si>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</si>
  <si>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</si>
  <si>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</si>
  <si>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</si>
  <si>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</si>
  <si>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</si>
  <si>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</si>
  <si>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</si>
  <si>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</si>
  <si>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</si>
  <si>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</si>
  <si>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</si>
  <si>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</si>
  <si>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</si>
  <si>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</si>
  <si>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</si>
  <si>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</si>
  <si>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</si>
  <si>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</si>
  <si>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</si>
  <si>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</si>
  <si>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</si>
  <si>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</si>
  <si>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</si>
  <si>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</si>
  <si>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</si>
  <si>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</si>
  <si>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</si>
  <si>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</si>
  <si>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</si>
  <si>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</si>
  <si>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</si>
  <si>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</si>
  <si>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</si>
  <si>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</si>
  <si>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</si>
  <si>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</si>
  <si>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</si>
  <si>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</si>
  <si>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</si>
  <si>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</si>
  <si>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</si>
  <si>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</si>
  <si>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</si>
  <si>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</si>
  <si>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</si>
  <si>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</si>
  <si>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</si>
  <si>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</si>
  <si>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</si>
  <si>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</si>
  <si>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</si>
  <si>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</si>
  <si>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</si>
  <si>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</si>
  <si>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</si>
  <si>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</si>
  <si>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</si>
  <si>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</si>
  <si>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</si>
  <si>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</si>
  <si>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</si>
  <si>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</si>
  <si>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</si>
  <si>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</si>
  <si>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</si>
  <si>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</si>
  <si>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</si>
  <si>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</si>
  <si>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</si>
  <si>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</si>
  <si>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</si>
  <si>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</si>
  <si>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</si>
  <si>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</si>
  <si>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</si>
  <si>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</si>
  <si>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</si>
  <si>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</si>
  <si>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</si>
  <si>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</si>
  <si>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</si>
  <si>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</si>
  <si>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</si>
  <si>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</si>
  <si>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</si>
  <si>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</si>
  <si>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</si>
  <si>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</si>
  <si>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</si>
  <si>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</si>
  <si>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</si>
  <si>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</si>
  <si>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</si>
  <si>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</si>
  <si>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</si>
  <si>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</si>
  <si>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</si>
  <si>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</si>
  <si>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</si>
  <si>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</si>
  <si>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</si>
  <si>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</si>
  <si>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</si>
  <si>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</si>
  <si>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</si>
  <si>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</si>
  <si>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</si>
  <si>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</si>
  <si>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</si>
  <si>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</si>
  <si>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</si>
  <si>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</si>
  <si>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</si>
  <si>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</si>
  <si>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</si>
  <si>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</si>
  <si>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</si>
  <si>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</si>
  <si>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</si>
  <si>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</si>
  <si>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</si>
  <si>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</si>
  <si>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</si>
  <si>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</si>
  <si>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átmeneti segély [Szoctv. 47.§ (1) bek. c)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</si>
  <si>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</si>
  <si>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</si>
  <si>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</si>
  <si>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</si>
  <si>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</si>
  <si>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</si>
  <si>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</si>
  <si>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</si>
  <si>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</si>
  <si>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</si>
  <si>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</si>
  <si>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</si>
  <si>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</si>
  <si>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</si>
  <si>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</si>
  <si>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</si>
  <si>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</si>
  <si>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</si>
  <si>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</si>
  <si>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</si>
  <si>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</si>
  <si>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</si>
  <si>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</si>
  <si>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</si>
  <si>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</si>
  <si>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</si>
  <si>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</si>
  <si>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</si>
  <si>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</si>
  <si>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</si>
  <si>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</si>
  <si>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</si>
  <si>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</si>
  <si>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</si>
  <si>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</si>
  <si>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</si>
  <si>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</si>
  <si>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</si>
  <si>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</si>
  <si>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</si>
  <si>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</si>
  <si>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</si>
  <si>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</si>
  <si>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</si>
  <si>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</si>
  <si>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</si>
  <si>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</si>
  <si>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</si>
  <si>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</si>
  <si>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</si>
  <si>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</si>
  <si>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</si>
  <si>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</si>
  <si>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</si>
  <si>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</si>
  <si>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</si>
  <si>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</si>
  <si>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</si>
  <si>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</si>
  <si>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</si>
  <si>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</si>
  <si>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</si>
  <si>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</si>
  <si>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</si>
  <si>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</si>
  <si>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</si>
  <si>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</si>
  <si>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</si>
  <si>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</si>
  <si>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</si>
  <si>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</si>
  <si>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</si>
  <si>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</si>
  <si>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</si>
  <si>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</si>
  <si>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</si>
  <si>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</si>
  <si>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</si>
  <si>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</si>
  <si>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</si>
  <si>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</si>
  <si>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</si>
  <si>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</si>
  <si>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</si>
  <si>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</si>
  <si>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</si>
  <si>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</si>
  <si>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</si>
  <si>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</si>
  <si>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</si>
  <si>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</si>
  <si>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</si>
  <si>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</si>
  <si>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</si>
  <si>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</si>
  <si>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</si>
  <si>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</si>
  <si>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</si>
  <si>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</si>
  <si>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</si>
  <si>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</si>
  <si>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</si>
  <si>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</si>
  <si>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</si>
  <si>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</si>
  <si>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</si>
  <si>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</si>
  <si>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</si>
  <si>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</si>
  <si>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</si>
  <si>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</si>
  <si>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</si>
  <si>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</si>
  <si>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</si>
  <si>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</si>
  <si>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</si>
  <si>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</si>
  <si>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</si>
  <si>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</si>
  <si>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</si>
  <si>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</si>
  <si>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</si>
  <si>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</si>
  <si>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</si>
  <si>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</si>
  <si>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</si>
  <si>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</si>
  <si>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</si>
  <si>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</si>
  <si>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</si>
  <si>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</si>
  <si>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</si>
  <si>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</si>
  <si>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</si>
  <si>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</si>
  <si>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>egyéb bírság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</si>
  <si>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</si>
  <si>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</si>
  <si>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</si>
  <si>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</si>
  <si>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</si>
  <si>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</si>
  <si>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</si>
  <si>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</si>
  <si>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</si>
  <si>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</si>
  <si>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</si>
  <si>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</si>
  <si>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</si>
  <si>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</si>
  <si>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</si>
  <si>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</si>
  <si>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</si>
  <si>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</si>
  <si>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</si>
  <si>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</si>
  <si>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</si>
  <si>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</si>
  <si>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</si>
  <si>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</si>
  <si>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</si>
  <si>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</si>
  <si>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</si>
  <si>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</si>
  <si>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>adósságot keletkeztető ügylet- várható visszatérítendő összege (kamattal) lejáratig mindösszesen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</si>
  <si>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</si>
  <si>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</si>
  <si>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</si>
  <si>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</si>
  <si>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</si>
  <si>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</si>
  <si>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</si>
  <si>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</si>
  <si>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</si>
  <si>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</si>
  <si>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</si>
  <si>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</si>
  <si>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</si>
  <si>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</si>
  <si>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</si>
  <si>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</si>
  <si>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</si>
  <si>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</si>
  <si>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</si>
  <si>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</si>
  <si>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</si>
  <si>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</si>
  <si>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</si>
  <si>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</si>
  <si>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</si>
  <si>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</si>
  <si>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</si>
  <si>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</si>
  <si>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</si>
  <si>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</si>
  <si>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</si>
  <si>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</si>
  <si>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</si>
  <si>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</si>
  <si>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</si>
  <si>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</si>
  <si>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</si>
  <si>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</si>
  <si>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</si>
  <si>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</si>
  <si>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Céltartalékok-</t>
  </si>
  <si>
    <t>Általános tartalékok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</si>
  <si>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</si>
  <si>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</si>
  <si>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</si>
  <si>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</si>
  <si>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</si>
  <si>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 xml:space="preserve">adósságot keletkeztető ügyletekből és kezességvállalásokból fennálló kötelezettségek 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</si>
  <si>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</si>
  <si>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</si>
  <si>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</si>
  <si>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</si>
  <si>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</si>
  <si>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</si>
  <si>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</si>
  <si>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</si>
  <si>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</si>
  <si>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</si>
  <si>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</si>
  <si>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</si>
  <si>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</si>
  <si>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</si>
  <si>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</si>
  <si>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</si>
  <si>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</si>
  <si>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Beruházások és felújítások (E Ft)</t>
  </si>
  <si>
    <t>Általános- és céltartalékok (E Ft)</t>
  </si>
  <si>
    <t>ÖSSZESEN</t>
  </si>
  <si>
    <t>ÖSSZESEN:</t>
  </si>
  <si>
    <t>eredeti ei.</t>
  </si>
  <si>
    <t>Laptop</t>
  </si>
  <si>
    <t>KÖLTSÉGVETÉSI ENGEDÉLYEZETT LÉTSZÁMKERETBE NEM TARTOZÓ FOGLALKOZTATOTTAK LÉTSZÁMA AZ IDŐSZAK VÉGÉN ÖSSZESEN</t>
  </si>
  <si>
    <t>K513</t>
  </si>
  <si>
    <t>Falubusz beszerzés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</si>
  <si>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</si>
  <si>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</si>
  <si>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</si>
  <si>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</si>
  <si>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</si>
  <si>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</si>
  <si>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</si>
  <si>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</si>
  <si>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</si>
  <si>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Rovat-
szám</t>
  </si>
  <si>
    <t>Lakosságnak juttatott támogatások, szociális, rászorultsági jellegű ellátások (E Ft)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</si>
  <si>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</si>
  <si>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</si>
  <si>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</si>
  <si>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</si>
  <si>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</si>
  <si>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</si>
  <si>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</si>
  <si>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</si>
  <si>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</si>
  <si>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módosított ei.</t>
  </si>
  <si>
    <t>teljesítés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</si>
  <si>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</si>
  <si>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</si>
  <si>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</si>
  <si>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</si>
  <si>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</si>
  <si>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</si>
  <si>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</si>
  <si>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</si>
  <si>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</si>
  <si>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</si>
  <si>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</si>
  <si>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</si>
  <si>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</si>
  <si>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</si>
  <si>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</si>
  <si>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</si>
  <si>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</si>
  <si>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</si>
  <si>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</si>
  <si>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</si>
  <si>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</si>
  <si>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</si>
  <si>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</si>
  <si>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</si>
  <si>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</si>
  <si>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</si>
  <si>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>Támogatások, kölcsönök bevételei (E Ft)</t>
  </si>
  <si>
    <t>központi költségvetési szervektől</t>
  </si>
  <si>
    <t>központi kezelésű előirányzatoktól</t>
  </si>
  <si>
    <t>fejezeti kezelésű előirányzatok EU-s programokra és azok hazai társfinanszírozásától</t>
  </si>
  <si>
    <t>egyéb fejezeti kezelésű előirányzatoktól</t>
  </si>
  <si>
    <t>társadalombiztosítás pénzügyi alapjaitól</t>
  </si>
  <si>
    <t>elkülönített állami pénzalapoktól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</si>
  <si>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</si>
  <si>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</si>
  <si>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</si>
  <si>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</si>
  <si>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Működési célú visszatérítendő támogatások, kölcsönök igénybevétele államháztartáson belülről </t>
  </si>
  <si>
    <t xml:space="preserve">Egyéb működési célú támogatások bevételei államháztartáson belülről </t>
  </si>
  <si>
    <t xml:space="preserve">Felhalmozási célú visszatérítendő támogatások, kölcsönök visszatérülése államháztartáson belülről </t>
  </si>
  <si>
    <t xml:space="preserve"> központi költségvetési szervektől</t>
  </si>
  <si>
    <t xml:space="preserve">Felhalmozási célú visszatérítendő támogatások, kölcsönök igénybevétele államháztartáson belülről </t>
  </si>
  <si>
    <t>egyházi jogi személyektől</t>
  </si>
  <si>
    <t>egyéb civil szervezetektől</t>
  </si>
  <si>
    <t>háztartásoktól</t>
  </si>
  <si>
    <t>pénzügyi vállalkozásoktól</t>
  </si>
  <si>
    <t>állami többségi tulajdonú nem pénzügyi vállalkozásoktól</t>
  </si>
  <si>
    <t>önkormányzati többségi tulajdonú nem pénzügyi vállalkozásoktól</t>
  </si>
  <si>
    <t>egyéb vállalkozásoktól</t>
  </si>
  <si>
    <t xml:space="preserve">Európai Uniótól </t>
  </si>
  <si>
    <t>kormányok és nemzetközi szervezetektől</t>
  </si>
  <si>
    <t>egyéb külföldiektől</t>
  </si>
  <si>
    <t xml:space="preserve">Működési célú visszatérítendő támogatások, kölcsönök visszatérülése államháztartáson kívülről </t>
  </si>
  <si>
    <t>Európai Uniótól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</si>
  <si>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</si>
  <si>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</si>
  <si>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</si>
  <si>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talajterhelési díj</t>
  </si>
  <si>
    <t>B64</t>
  </si>
  <si>
    <t>B65</t>
  </si>
  <si>
    <t>Előző időszak (2015. év)</t>
  </si>
  <si>
    <t>Tárgyi időszak (2016. év)</t>
  </si>
  <si>
    <t>SORKIKÁPOLNA Község Önkormányzat 2017. évi zárszámadása</t>
  </si>
  <si>
    <t>B411</t>
  </si>
  <si>
    <t>SORKIKÁPOLNA  Község Önkormányzat 2017. évi zárszámadása</t>
  </si>
  <si>
    <t>A helyi önkormányzat vagyonkimutatása (Ft)</t>
  </si>
  <si>
    <t>ÖNKORMÁNYZAT</t>
  </si>
  <si>
    <t>Forgalom-képtelen törzsvagyon</t>
  </si>
  <si>
    <t>Nemzetgazdasági szempontból kiemelt jelentőségű törzsvagyon</t>
  </si>
  <si>
    <t>Korlátozottan forgalomképes vagyon</t>
  </si>
  <si>
    <t>Üzleti vagyon</t>
  </si>
  <si>
    <t>Mindösszesen</t>
  </si>
  <si>
    <t xml:space="preserve">C/I/1. Éven túli lejáratú forint lekötött bankbetétek </t>
  </si>
  <si>
    <t xml:space="preserve">C/I/2. Éven túli lejáratú deviza lekötött bankbetétek </t>
  </si>
  <si>
    <t>C/II/1. Forintpénztár</t>
  </si>
  <si>
    <t>C/II/2. Valutapénztár</t>
  </si>
  <si>
    <t>C/II/3. Betétkönyvek, csekkek, elektronikus pénzeszközök</t>
  </si>
  <si>
    <t>C/III/1. Kincstáron kívüli forintszámlák</t>
  </si>
  <si>
    <t>C/III/2. Kincstárban vezetett forintszámlák</t>
  </si>
  <si>
    <t>C/ IV/1. Kincstáron kívüli devizaszámlák</t>
  </si>
  <si>
    <t>C/IV/2. Kincstárban vezetett devizaszámlák</t>
  </si>
  <si>
    <t>D) " 0"-ra leírt eszközök</t>
  </si>
  <si>
    <t xml:space="preserve">E/I. Használatban lévő kisértékű immateriális javak </t>
  </si>
  <si>
    <t>E/II. Használatban lévő tárgyi eszközök</t>
  </si>
  <si>
    <t>E/III. Használatban lévő tárgyi eszközök</t>
  </si>
  <si>
    <t>E/IV. Használatban lévő készletek</t>
  </si>
  <si>
    <t>E) Használatban lévő eszközök</t>
  </si>
  <si>
    <t>F) 01.-02. számlacsoportban nyilvántartott eszközök</t>
  </si>
  <si>
    <t>G) Kulturális javak és régészeti leletek</t>
  </si>
  <si>
    <t>Sorkikápolna Község Önkormányzata 2017. évi zárszámadása</t>
  </si>
  <si>
    <t>1. melléklet a 5/2018.(V.29.) önkormányzati rendelethez</t>
  </si>
  <si>
    <t>2A. melléklet a 5/2018.(V.29.) önkormányzati rendelethez</t>
  </si>
  <si>
    <t>2/B. melléklet a 5/2018.(V.29.) önkormányzati rendelethez</t>
  </si>
  <si>
    <t>3/A. melléklet a 5/2018.(V.29.) önkormányzati rendelethez</t>
  </si>
  <si>
    <t>3/B. melléklet a 5/2018.(V.29.) önkormányzati rendelethez</t>
  </si>
  <si>
    <t>4. melléklet a 5/2018.(V.29.) önkormányzati rendelethez</t>
  </si>
  <si>
    <t>5. melléklet a 5/2018.(V.29.) önkormányzati rendelethez</t>
  </si>
  <si>
    <t>6. melléklet a 5/2018.(V.29.) önkormányzati rendelethez</t>
  </si>
  <si>
    <t>7/A. melléklet a 5/2018.(V.29.) önkormányzati rendelethez</t>
  </si>
  <si>
    <t>7/B. melléklet a 5/2018.(V.29.) önkormányzati rendelethez</t>
  </si>
  <si>
    <t>8. melléklet a 5/2018.(V.29.) önkormányzati rendelethez</t>
  </si>
  <si>
    <t>9. melléklet a 5/2018.(V.29.) önkormányzati rendelethez</t>
  </si>
  <si>
    <t>10. melléklet a 5/2018.(V.29.) önkormányzati rendelethez</t>
  </si>
  <si>
    <t>11. melléklet a 5/2018.(V.29.) önkormányzati rendelethez</t>
  </si>
  <si>
    <t>12. melléklet a 5/2018.(V.29.) önkormányzati rendelethez</t>
  </si>
  <si>
    <t>13. melléklet a 5/2018.(V.29.) önkormányzati rendelethez</t>
  </si>
  <si>
    <t>14. melléklet a 5/2018.(V.29.) önkormányzati rendelethez</t>
  </si>
  <si>
    <t>15. melléklet a5/2018.(V.29.)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</si>
</sst>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4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b/>
      <i/>
      <u/>
      <sz val="12"/>
      <color indexed="8"/>
      <name val="Bookman Old Style"/>
      <family val="1"/>
      <charset val="238"/>
    </font>
    <font>
      <b/>
      <sz val="11"/>
      <color indexed="8"/>
      <name val="Calibri"/>
      <family val="2"/>
      <charset val="238"/>
    </font>
    <font>
      <sz val="10"/>
      <name val="MS Sans Serif"/>
      <family val="2"/>
      <charset val="238"/>
    </font>
    <font>
      <u/>
      <sz val="11"/>
      <color theme="10"/>
      <name val="Calibri"/>
      <family val="2"/>
      <charset val="238"/>
    </font>
    <font>
      <b/>
      <sz val="11"/>
      <color indexed="8"/>
      <name val="Book Antiqua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3" fillId="0" borderId="0"/>
    <xf numFmtId="0" fontId="13" fillId="0" borderId="0"/>
  </cellStyleXfs>
  <cellXfs count="415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9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21" fillId="0" borderId="1" xfId="0" applyFont="1" applyBorder="1"/>
    <xf numFmtId="0" fontId="25" fillId="0" borderId="0" xfId="0" applyFont="1"/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23" fillId="0" borderId="0" xfId="0" applyFont="1"/>
    <xf numFmtId="0" fontId="6" fillId="0" borderId="1" xfId="3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29" fillId="0" borderId="1" xfId="0" applyFont="1" applyBorder="1"/>
    <xf numFmtId="0" fontId="30" fillId="0" borderId="0" xfId="1" applyFont="1" applyAlignment="1" applyProtection="1"/>
    <xf numFmtId="0" fontId="31" fillId="0" borderId="0" xfId="0" applyFont="1"/>
    <xf numFmtId="0" fontId="3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1" fillId="2" borderId="1" xfId="0" applyFont="1" applyFill="1" applyBorder="1"/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33" fillId="0" borderId="1" xfId="0" applyFont="1" applyBorder="1"/>
    <xf numFmtId="0" fontId="16" fillId="0" borderId="0" xfId="0" applyFont="1" applyFill="1" applyBorder="1" applyAlignment="1">
      <alignment horizontal="center" vertical="center" wrapText="1"/>
    </xf>
    <xf numFmtId="0" fontId="34" fillId="0" borderId="0" xfId="0" applyFont="1"/>
    <xf numFmtId="0" fontId="35" fillId="0" borderId="0" xfId="0" applyFont="1" applyAlignment="1">
      <alignment horizontal="center" wrapText="1"/>
    </xf>
    <xf numFmtId="0" fontId="36" fillId="0" borderId="0" xfId="0" applyFont="1"/>
    <xf numFmtId="0" fontId="37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wrapText="1"/>
    </xf>
    <xf numFmtId="0" fontId="37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3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39" fillId="3" borderId="1" xfId="0" applyFont="1" applyFill="1" applyBorder="1"/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0" fontId="23" fillId="5" borderId="1" xfId="0" applyFont="1" applyFill="1" applyBorder="1"/>
    <xf numFmtId="0" fontId="0" fillId="5" borderId="1" xfId="0" applyFill="1" applyBorder="1"/>
    <xf numFmtId="0" fontId="23" fillId="6" borderId="1" xfId="0" applyFont="1" applyFill="1" applyBorder="1"/>
    <xf numFmtId="0" fontId="0" fillId="6" borderId="1" xfId="0" applyFill="1" applyBorder="1"/>
    <xf numFmtId="0" fontId="0" fillId="7" borderId="1" xfId="0" applyFill="1" applyBorder="1"/>
    <xf numFmtId="0" fontId="21" fillId="4" borderId="1" xfId="0" applyFont="1" applyFill="1" applyBorder="1"/>
    <xf numFmtId="0" fontId="6" fillId="8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left" vertical="top" wrapText="1"/>
    </xf>
    <xf numFmtId="0" fontId="9" fillId="8" borderId="1" xfId="0" applyFont="1" applyFill="1" applyBorder="1" applyAlignment="1">
      <alignment horizontal="left" vertical="top" wrapText="1"/>
    </xf>
    <xf numFmtId="0" fontId="40" fillId="0" borderId="0" xfId="0" applyFont="1"/>
    <xf numFmtId="0" fontId="10" fillId="0" borderId="1" xfId="0" applyFont="1" applyBorder="1"/>
    <xf numFmtId="0" fontId="40" fillId="0" borderId="0" xfId="0" applyFont="1" applyBorder="1"/>
    <xf numFmtId="0" fontId="12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/>
    <xf numFmtId="0" fontId="15" fillId="0" borderId="1" xfId="0" applyFont="1" applyBorder="1"/>
    <xf numFmtId="0" fontId="15" fillId="3" borderId="1" xfId="0" applyFont="1" applyFill="1" applyBorder="1"/>
    <xf numFmtId="0" fontId="15" fillId="8" borderId="1" xfId="0" applyFont="1" applyFill="1" applyBorder="1"/>
    <xf numFmtId="0" fontId="15" fillId="0" borderId="4" xfId="0" applyFont="1" applyBorder="1"/>
    <xf numFmtId="0" fontId="7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10" fillId="8" borderId="4" xfId="0" applyFont="1" applyFill="1" applyBorder="1"/>
    <xf numFmtId="0" fontId="10" fillId="8" borderId="1" xfId="0" applyFont="1" applyFill="1" applyBorder="1"/>
    <xf numFmtId="0" fontId="4" fillId="0" borderId="4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wrapText="1"/>
    </xf>
    <xf numFmtId="0" fontId="0" fillId="0" borderId="5" xfId="0" applyBorder="1"/>
    <xf numFmtId="0" fontId="33" fillId="0" borderId="4" xfId="0" applyFont="1" applyBorder="1" applyAlignment="1">
      <alignment horizontal="center" wrapText="1"/>
    </xf>
    <xf numFmtId="0" fontId="0" fillId="0" borderId="4" xfId="0" applyBorder="1"/>
    <xf numFmtId="0" fontId="15" fillId="0" borderId="5" xfId="0" applyFont="1" applyBorder="1"/>
    <xf numFmtId="0" fontId="15" fillId="0" borderId="2" xfId="0" applyFont="1" applyBorder="1"/>
    <xf numFmtId="0" fontId="15" fillId="0" borderId="3" xfId="0" applyFont="1" applyBorder="1"/>
    <xf numFmtId="0" fontId="10" fillId="9" borderId="5" xfId="0" applyFont="1" applyFill="1" applyBorder="1"/>
    <xf numFmtId="0" fontId="14" fillId="0" borderId="4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9" fillId="9" borderId="4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/>
    </xf>
    <xf numFmtId="0" fontId="10" fillId="9" borderId="6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1" fillId="0" borderId="4" xfId="0" applyFont="1" applyBorder="1"/>
    <xf numFmtId="0" fontId="21" fillId="4" borderId="4" xfId="0" applyFont="1" applyFill="1" applyBorder="1"/>
    <xf numFmtId="0" fontId="9" fillId="0" borderId="4" xfId="0" applyFont="1" applyFill="1" applyBorder="1" applyAlignment="1">
      <alignment horizontal="left" vertical="center"/>
    </xf>
    <xf numFmtId="0" fontId="21" fillId="0" borderId="5" xfId="0" applyFont="1" applyBorder="1"/>
    <xf numFmtId="0" fontId="21" fillId="0" borderId="2" xfId="0" applyFont="1" applyBorder="1"/>
    <xf numFmtId="0" fontId="21" fillId="4" borderId="5" xfId="0" applyFont="1" applyFill="1" applyBorder="1"/>
    <xf numFmtId="0" fontId="15" fillId="0" borderId="7" xfId="0" applyFont="1" applyBorder="1"/>
    <xf numFmtId="0" fontId="10" fillId="8" borderId="2" xfId="0" applyFont="1" applyFill="1" applyBorder="1"/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vertical="center" wrapText="1"/>
    </xf>
    <xf numFmtId="0" fontId="4" fillId="10" borderId="4" xfId="0" applyFont="1" applyFill="1" applyBorder="1" applyAlignment="1">
      <alignment horizontal="left" vertical="center" wrapText="1"/>
    </xf>
    <xf numFmtId="0" fontId="7" fillId="1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/>
    </xf>
    <xf numFmtId="0" fontId="39" fillId="3" borderId="4" xfId="0" applyFont="1" applyFill="1" applyBorder="1"/>
    <xf numFmtId="164" fontId="4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vertical="center"/>
    </xf>
    <xf numFmtId="165" fontId="4" fillId="0" borderId="6" xfId="0" applyNumberFormat="1" applyFont="1" applyFill="1" applyBorder="1" applyAlignment="1">
      <alignment vertical="center"/>
    </xf>
    <xf numFmtId="165" fontId="3" fillId="0" borderId="6" xfId="0" applyNumberFormat="1" applyFont="1" applyFill="1" applyBorder="1" applyAlignment="1">
      <alignment vertical="center"/>
    </xf>
    <xf numFmtId="165" fontId="10" fillId="0" borderId="6" xfId="0" applyNumberFormat="1" applyFont="1" applyFill="1" applyBorder="1" applyAlignment="1">
      <alignment vertical="center"/>
    </xf>
    <xf numFmtId="165" fontId="10" fillId="3" borderId="6" xfId="0" applyNumberFormat="1" applyFont="1" applyFill="1" applyBorder="1" applyAlignment="1">
      <alignment vertical="center"/>
    </xf>
    <xf numFmtId="165" fontId="5" fillId="4" borderId="6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15" fillId="6" borderId="1" xfId="0" applyFont="1" applyFill="1" applyBorder="1"/>
    <xf numFmtId="0" fontId="21" fillId="0" borderId="1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left" vertical="center"/>
    </xf>
    <xf numFmtId="0" fontId="15" fillId="7" borderId="1" xfId="0" applyFont="1" applyFill="1" applyBorder="1"/>
    <xf numFmtId="0" fontId="15" fillId="5" borderId="1" xfId="0" applyFont="1" applyFill="1" applyBorder="1"/>
    <xf numFmtId="0" fontId="21" fillId="6" borderId="4" xfId="0" applyFont="1" applyFill="1" applyBorder="1"/>
    <xf numFmtId="0" fontId="21" fillId="6" borderId="1" xfId="0" applyFont="1" applyFill="1" applyBorder="1"/>
    <xf numFmtId="0" fontId="15" fillId="0" borderId="1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left" vertical="center"/>
    </xf>
    <xf numFmtId="0" fontId="21" fillId="5" borderId="1" xfId="0" applyFont="1" applyFill="1" applyBorder="1" applyAlignment="1">
      <alignment horizontal="left" vertical="center"/>
    </xf>
    <xf numFmtId="0" fontId="10" fillId="0" borderId="3" xfId="0" applyFont="1" applyBorder="1"/>
    <xf numFmtId="0" fontId="33" fillId="0" borderId="3" xfId="0" applyFont="1" applyBorder="1" applyAlignment="1">
      <alignment horizontal="center" wrapText="1"/>
    </xf>
    <xf numFmtId="0" fontId="0" fillId="7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33" fillId="0" borderId="5" xfId="0" applyFont="1" applyBorder="1" applyAlignment="1">
      <alignment horizontal="center" wrapText="1"/>
    </xf>
    <xf numFmtId="0" fontId="10" fillId="0" borderId="5" xfId="0" applyFont="1" applyBorder="1"/>
    <xf numFmtId="0" fontId="10" fillId="0" borderId="2" xfId="0" applyFont="1" applyBorder="1"/>
    <xf numFmtId="0" fontId="15" fillId="0" borderId="8" xfId="0" applyFont="1" applyBorder="1"/>
    <xf numFmtId="0" fontId="15" fillId="7" borderId="2" xfId="0" applyFont="1" applyFill="1" applyBorder="1"/>
    <xf numFmtId="0" fontId="15" fillId="5" borderId="5" xfId="0" applyFont="1" applyFill="1" applyBorder="1"/>
    <xf numFmtId="0" fontId="21" fillId="0" borderId="7" xfId="0" applyFont="1" applyBorder="1"/>
    <xf numFmtId="0" fontId="21" fillId="4" borderId="7" xfId="0" applyFont="1" applyFill="1" applyBorder="1"/>
    <xf numFmtId="0" fontId="21" fillId="6" borderId="7" xfId="0" applyFont="1" applyFill="1" applyBorder="1"/>
    <xf numFmtId="0" fontId="21" fillId="6" borderId="2" xfId="0" applyFont="1" applyFill="1" applyBorder="1"/>
    <xf numFmtId="0" fontId="0" fillId="7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5" xfId="0" applyFill="1" applyBorder="1"/>
    <xf numFmtId="0" fontId="0" fillId="7" borderId="2" xfId="0" applyFill="1" applyBorder="1"/>
    <xf numFmtId="0" fontId="0" fillId="4" borderId="5" xfId="0" applyFill="1" applyBorder="1"/>
    <xf numFmtId="0" fontId="0" fillId="4" borderId="2" xfId="0" applyFill="1" applyBorder="1"/>
    <xf numFmtId="0" fontId="0" fillId="5" borderId="5" xfId="0" applyFill="1" applyBorder="1"/>
    <xf numFmtId="0" fontId="0" fillId="5" borderId="2" xfId="0" applyFill="1" applyBorder="1"/>
    <xf numFmtId="0" fontId="0" fillId="6" borderId="5" xfId="0" applyFill="1" applyBorder="1"/>
    <xf numFmtId="0" fontId="0" fillId="6" borderId="2" xfId="0" applyFill="1" applyBorder="1"/>
    <xf numFmtId="0" fontId="15" fillId="7" borderId="5" xfId="0" applyFont="1" applyFill="1" applyBorder="1"/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33" fillId="0" borderId="0" xfId="0" applyFont="1" applyBorder="1" applyAlignment="1">
      <alignment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9" xfId="0" applyFill="1" applyBorder="1"/>
    <xf numFmtId="0" fontId="0" fillId="0" borderId="0" xfId="0" applyFill="1" applyBorder="1"/>
    <xf numFmtId="0" fontId="9" fillId="8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right" vertical="center"/>
    </xf>
    <xf numFmtId="0" fontId="10" fillId="8" borderId="1" xfId="0" applyFont="1" applyFill="1" applyBorder="1" applyAlignment="1">
      <alignment horizontal="right" vertical="center"/>
    </xf>
    <xf numFmtId="0" fontId="15" fillId="0" borderId="1" xfId="0" applyFont="1" applyBorder="1" applyAlignment="1">
      <alignment vertical="center"/>
    </xf>
    <xf numFmtId="0" fontId="15" fillId="0" borderId="4" xfId="0" applyFont="1" applyFill="1" applyBorder="1" applyAlignment="1">
      <alignment horizontal="right" vertical="center" wrapText="1"/>
    </xf>
    <xf numFmtId="14" fontId="15" fillId="0" borderId="1" xfId="0" applyNumberFormat="1" applyFont="1" applyBorder="1"/>
    <xf numFmtId="0" fontId="15" fillId="8" borderId="4" xfId="0" applyFont="1" applyFill="1" applyBorder="1"/>
    <xf numFmtId="0" fontId="15" fillId="8" borderId="3" xfId="0" applyFont="1" applyFill="1" applyBorder="1"/>
    <xf numFmtId="0" fontId="10" fillId="8" borderId="5" xfId="0" applyFont="1" applyFill="1" applyBorder="1"/>
    <xf numFmtId="0" fontId="15" fillId="8" borderId="5" xfId="0" applyFont="1" applyFill="1" applyBorder="1"/>
    <xf numFmtId="0" fontId="15" fillId="8" borderId="2" xfId="0" applyFont="1" applyFill="1" applyBorder="1"/>
    <xf numFmtId="0" fontId="20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/>
    </xf>
    <xf numFmtId="0" fontId="9" fillId="8" borderId="4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10" fillId="8" borderId="6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vertical="center" wrapText="1"/>
    </xf>
    <xf numFmtId="0" fontId="27" fillId="0" borderId="4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vertical="center"/>
    </xf>
    <xf numFmtId="0" fontId="26" fillId="0" borderId="6" xfId="0" applyFont="1" applyFill="1" applyBorder="1" applyAlignment="1">
      <alignment horizontal="left" vertical="center" wrapText="1"/>
    </xf>
    <xf numFmtId="0" fontId="10" fillId="6" borderId="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15" fillId="6" borderId="3" xfId="0" applyFont="1" applyFill="1" applyBorder="1"/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2" xfId="0" applyFont="1" applyFill="1" applyBorder="1"/>
    <xf numFmtId="0" fontId="0" fillId="0" borderId="0" xfId="0" applyFont="1" applyAlignment="1">
      <alignment horizontal="center" wrapText="1"/>
    </xf>
    <xf numFmtId="0" fontId="38" fillId="0" borderId="0" xfId="0" applyFont="1" applyAlignment="1">
      <alignment horizontal="center" wrapText="1"/>
    </xf>
    <xf numFmtId="0" fontId="33" fillId="0" borderId="0" xfId="0" applyFont="1" applyFill="1" applyBorder="1" applyAlignment="1">
      <alignment horizontal="center" wrapText="1"/>
    </xf>
    <xf numFmtId="3" fontId="14" fillId="0" borderId="1" xfId="0" applyNumberFormat="1" applyFont="1" applyBorder="1" applyAlignment="1">
      <alignment horizontal="right" vertical="top" wrapText="1"/>
    </xf>
    <xf numFmtId="3" fontId="9" fillId="0" borderId="1" xfId="0" applyNumberFormat="1" applyFont="1" applyBorder="1" applyAlignment="1">
      <alignment horizontal="right" vertical="top" wrapText="1"/>
    </xf>
    <xf numFmtId="3" fontId="9" fillId="8" borderId="1" xfId="0" applyNumberFormat="1" applyFont="1" applyFill="1" applyBorder="1" applyAlignment="1">
      <alignment horizontal="right" vertical="top" wrapText="1"/>
    </xf>
    <xf numFmtId="0" fontId="33" fillId="0" borderId="9" xfId="0" applyFont="1" applyFill="1" applyBorder="1" applyAlignment="1">
      <alignment wrapText="1"/>
    </xf>
    <xf numFmtId="0" fontId="33" fillId="0" borderId="0" xfId="0" applyFont="1" applyFill="1" applyBorder="1" applyAlignment="1">
      <alignment wrapText="1"/>
    </xf>
    <xf numFmtId="0" fontId="23" fillId="0" borderId="0" xfId="0" applyFont="1" applyFill="1" applyBorder="1" applyAlignment="1">
      <alignment wrapText="1"/>
    </xf>
    <xf numFmtId="0" fontId="19" fillId="0" borderId="9" xfId="0" applyFont="1" applyFill="1" applyBorder="1"/>
    <xf numFmtId="0" fontId="19" fillId="0" borderId="0" xfId="0" applyFont="1" applyFill="1" applyBorder="1"/>
    <xf numFmtId="3" fontId="7" fillId="0" borderId="0" xfId="0" applyNumberFormat="1" applyFont="1" applyFill="1" applyBorder="1" applyAlignment="1">
      <alignment horizontal="right" vertical="top" wrapText="1"/>
    </xf>
    <xf numFmtId="3" fontId="6" fillId="0" borderId="0" xfId="0" applyNumberFormat="1" applyFont="1" applyFill="1" applyBorder="1" applyAlignment="1">
      <alignment horizontal="right" vertical="top" wrapText="1"/>
    </xf>
    <xf numFmtId="3" fontId="9" fillId="4" borderId="1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right"/>
    </xf>
    <xf numFmtId="0" fontId="15" fillId="0" borderId="1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28" fillId="0" borderId="9" xfId="0" applyFont="1" applyBorder="1" applyAlignment="1">
      <alignment wrapText="1"/>
    </xf>
    <xf numFmtId="0" fontId="29" fillId="0" borderId="9" xfId="0" applyFont="1" applyBorder="1"/>
    <xf numFmtId="0" fontId="19" fillId="0" borderId="9" xfId="0" applyFont="1" applyBorder="1"/>
    <xf numFmtId="0" fontId="0" fillId="0" borderId="9" xfId="0" applyBorder="1"/>
    <xf numFmtId="0" fontId="28" fillId="0" borderId="0" xfId="0" applyFont="1" applyBorder="1" applyAlignment="1">
      <alignment wrapText="1"/>
    </xf>
    <xf numFmtId="0" fontId="19" fillId="0" borderId="0" xfId="0" applyFont="1" applyBorder="1"/>
    <xf numFmtId="0" fontId="3" fillId="0" borderId="10" xfId="0" applyFont="1" applyFill="1" applyBorder="1" applyAlignment="1">
      <alignment horizontal="center" vertical="center" wrapText="1"/>
    </xf>
    <xf numFmtId="0" fontId="15" fillId="0" borderId="10" xfId="0" applyFont="1" applyFill="1" applyBorder="1"/>
    <xf numFmtId="0" fontId="15" fillId="0" borderId="0" xfId="0" applyFont="1" applyFill="1" applyBorder="1"/>
    <xf numFmtId="0" fontId="10" fillId="0" borderId="10" xfId="0" applyFont="1" applyFill="1" applyBorder="1"/>
    <xf numFmtId="0" fontId="10" fillId="0" borderId="0" xfId="0" applyFont="1" applyFill="1" applyBorder="1"/>
    <xf numFmtId="0" fontId="21" fillId="6" borderId="5" xfId="0" applyFont="1" applyFill="1" applyBorder="1"/>
    <xf numFmtId="0" fontId="21" fillId="6" borderId="3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39" fillId="7" borderId="4" xfId="0" applyFont="1" applyFill="1" applyBorder="1"/>
    <xf numFmtId="0" fontId="8" fillId="4" borderId="4" xfId="0" applyFont="1" applyFill="1" applyBorder="1" applyAlignment="1">
      <alignment horizontal="left" vertical="center" wrapText="1"/>
    </xf>
    <xf numFmtId="0" fontId="23" fillId="5" borderId="4" xfId="0" applyFont="1" applyFill="1" applyBorder="1"/>
    <xf numFmtId="0" fontId="23" fillId="6" borderId="4" xfId="0" applyFont="1" applyFill="1" applyBorder="1"/>
    <xf numFmtId="0" fontId="4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24" fillId="6" borderId="6" xfId="0" applyFont="1" applyFill="1" applyBorder="1"/>
    <xf numFmtId="0" fontId="3" fillId="0" borderId="4" xfId="0" applyFont="1" applyFill="1" applyBorder="1" applyAlignment="1">
      <alignment horizontal="center" vertical="center"/>
    </xf>
    <xf numFmtId="0" fontId="23" fillId="8" borderId="4" xfId="0" applyFont="1" applyFill="1" applyBorder="1"/>
    <xf numFmtId="0" fontId="24" fillId="8" borderId="6" xfId="0" applyFont="1" applyFill="1" applyBorder="1"/>
    <xf numFmtId="0" fontId="5" fillId="8" borderId="4" xfId="0" applyFont="1" applyFill="1" applyBorder="1"/>
    <xf numFmtId="0" fontId="5" fillId="8" borderId="6" xfId="0" applyFont="1" applyFill="1" applyBorder="1"/>
    <xf numFmtId="0" fontId="7" fillId="0" borderId="1" xfId="3" applyFont="1" applyFill="1" applyBorder="1" applyAlignment="1">
      <alignment horizontal="center" vertical="center" wrapText="1"/>
    </xf>
    <xf numFmtId="0" fontId="33" fillId="0" borderId="5" xfId="0" applyFont="1" applyBorder="1"/>
    <xf numFmtId="0" fontId="33" fillId="0" borderId="2" xfId="0" applyFont="1" applyBorder="1"/>
    <xf numFmtId="0" fontId="6" fillId="10" borderId="4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2" fillId="0" borderId="0" xfId="0" applyFont="1" applyAlignment="1">
      <alignment horizontal="center" wrapText="1"/>
    </xf>
    <xf numFmtId="0" fontId="10" fillId="0" borderId="4" xfId="0" applyFont="1" applyBorder="1"/>
    <xf numFmtId="0" fontId="18" fillId="0" borderId="0" xfId="0" applyFont="1" applyAlignment="1">
      <alignment horizontal="right"/>
    </xf>
    <xf numFmtId="0" fontId="3" fillId="0" borderId="5" xfId="0" applyFont="1" applyBorder="1"/>
    <xf numFmtId="0" fontId="3" fillId="0" borderId="1" xfId="0" applyFont="1" applyBorder="1" applyAlignment="1">
      <alignment horizontal="center" wrapText="1"/>
    </xf>
    <xf numFmtId="0" fontId="3" fillId="0" borderId="2" xfId="0" applyFont="1" applyBorder="1"/>
    <xf numFmtId="0" fontId="43" fillId="0" borderId="5" xfId="0" applyFont="1" applyBorder="1"/>
    <xf numFmtId="0" fontId="15" fillId="0" borderId="0" xfId="0" applyFont="1"/>
    <xf numFmtId="3" fontId="15" fillId="0" borderId="1" xfId="0" applyNumberFormat="1" applyFont="1" applyBorder="1"/>
    <xf numFmtId="1" fontId="15" fillId="0" borderId="7" xfId="0" applyNumberFormat="1" applyFont="1" applyBorder="1"/>
    <xf numFmtId="1" fontId="15" fillId="0" borderId="1" xfId="0" applyNumberFormat="1" applyFont="1" applyBorder="1"/>
    <xf numFmtId="1" fontId="15" fillId="0" borderId="2" xfId="0" applyNumberFormat="1" applyFont="1" applyBorder="1"/>
    <xf numFmtId="1" fontId="10" fillId="0" borderId="7" xfId="0" applyNumberFormat="1" applyFont="1" applyBorder="1"/>
    <xf numFmtId="1" fontId="10" fillId="0" borderId="1" xfId="0" applyNumberFormat="1" applyFont="1" applyBorder="1"/>
    <xf numFmtId="1" fontId="10" fillId="0" borderId="2" xfId="0" applyNumberFormat="1" applyFont="1" applyBorder="1"/>
    <xf numFmtId="1" fontId="15" fillId="3" borderId="7" xfId="0" applyNumberFormat="1" applyFont="1" applyFill="1" applyBorder="1"/>
    <xf numFmtId="1" fontId="10" fillId="4" borderId="7" xfId="0" applyNumberFormat="1" applyFont="1" applyFill="1" applyBorder="1"/>
    <xf numFmtId="1" fontId="7" fillId="0" borderId="7" xfId="0" applyNumberFormat="1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left" vertical="center" wrapText="1"/>
    </xf>
    <xf numFmtId="1" fontId="7" fillId="0" borderId="2" xfId="0" applyNumberFormat="1" applyFont="1" applyFill="1" applyBorder="1" applyAlignment="1">
      <alignment horizontal="left" vertical="center" wrapText="1"/>
    </xf>
    <xf numFmtId="1" fontId="14" fillId="0" borderId="1" xfId="0" applyNumberFormat="1" applyFont="1" applyFill="1" applyBorder="1" applyAlignment="1">
      <alignment horizontal="right" vertical="center" wrapText="1"/>
    </xf>
    <xf numFmtId="1" fontId="14" fillId="0" borderId="2" xfId="0" applyNumberFormat="1" applyFont="1" applyFill="1" applyBorder="1" applyAlignment="1">
      <alignment horizontal="right" vertical="center" wrapText="1"/>
    </xf>
    <xf numFmtId="1" fontId="6" fillId="0" borderId="7" xfId="0" applyNumberFormat="1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right" vertical="center" wrapText="1"/>
    </xf>
    <xf numFmtId="1" fontId="9" fillId="0" borderId="2" xfId="0" applyNumberFormat="1" applyFont="1" applyFill="1" applyBorder="1" applyAlignment="1">
      <alignment horizontal="right" vertical="center" wrapText="1"/>
    </xf>
    <xf numFmtId="1" fontId="7" fillId="0" borderId="7" xfId="0" applyNumberFormat="1" applyFont="1" applyFill="1" applyBorder="1" applyAlignment="1">
      <alignment horizontal="left" vertical="center"/>
    </xf>
    <xf numFmtId="1" fontId="7" fillId="0" borderId="1" xfId="0" applyNumberFormat="1" applyFont="1" applyFill="1" applyBorder="1" applyAlignment="1">
      <alignment horizontal="left" vertical="center"/>
    </xf>
    <xf numFmtId="1" fontId="7" fillId="0" borderId="2" xfId="0" applyNumberFormat="1" applyFont="1" applyFill="1" applyBorder="1" applyAlignment="1">
      <alignment horizontal="left" vertical="center"/>
    </xf>
    <xf numFmtId="1" fontId="6" fillId="0" borderId="7" xfId="0" applyNumberFormat="1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/>
    </xf>
    <xf numFmtId="1" fontId="6" fillId="0" borderId="2" xfId="0" applyNumberFormat="1" applyFont="1" applyFill="1" applyBorder="1" applyAlignment="1">
      <alignment horizontal="left" vertical="center"/>
    </xf>
    <xf numFmtId="1" fontId="14" fillId="0" borderId="1" xfId="0" applyNumberFormat="1" applyFont="1" applyFill="1" applyBorder="1" applyAlignment="1">
      <alignment horizontal="right" vertical="center"/>
    </xf>
    <xf numFmtId="1" fontId="14" fillId="0" borderId="2" xfId="0" applyNumberFormat="1" applyFont="1" applyFill="1" applyBorder="1" applyAlignment="1">
      <alignment horizontal="right" vertical="center"/>
    </xf>
    <xf numFmtId="1" fontId="10" fillId="8" borderId="7" xfId="0" applyNumberFormat="1" applyFont="1" applyFill="1" applyBorder="1"/>
    <xf numFmtId="1" fontId="10" fillId="8" borderId="1" xfId="0" applyNumberFormat="1" applyFont="1" applyFill="1" applyBorder="1"/>
    <xf numFmtId="1" fontId="15" fillId="0" borderId="5" xfId="0" applyNumberFormat="1" applyFont="1" applyBorder="1"/>
    <xf numFmtId="1" fontId="15" fillId="0" borderId="3" xfId="0" applyNumberFormat="1" applyFont="1" applyBorder="1"/>
    <xf numFmtId="1" fontId="15" fillId="0" borderId="4" xfId="0" applyNumberFormat="1" applyFont="1" applyBorder="1"/>
    <xf numFmtId="1" fontId="21" fillId="0" borderId="5" xfId="0" applyNumberFormat="1" applyFont="1" applyBorder="1"/>
    <xf numFmtId="1" fontId="21" fillId="0" borderId="1" xfId="0" applyNumberFormat="1" applyFont="1" applyBorder="1"/>
    <xf numFmtId="1" fontId="21" fillId="0" borderId="2" xfId="0" applyNumberFormat="1" applyFont="1" applyBorder="1"/>
    <xf numFmtId="1" fontId="21" fillId="0" borderId="3" xfId="0" applyNumberFormat="1" applyFont="1" applyBorder="1"/>
    <xf numFmtId="1" fontId="21" fillId="0" borderId="4" xfId="0" applyNumberFormat="1" applyFont="1" applyBorder="1"/>
    <xf numFmtId="1" fontId="15" fillId="0" borderId="5" xfId="0" applyNumberFormat="1" applyFont="1" applyFill="1" applyBorder="1" applyAlignment="1">
      <alignment vertical="center"/>
    </xf>
    <xf numFmtId="1" fontId="15" fillId="0" borderId="1" xfId="0" applyNumberFormat="1" applyFont="1" applyFill="1" applyBorder="1" applyAlignment="1">
      <alignment vertical="center"/>
    </xf>
    <xf numFmtId="1" fontId="15" fillId="3" borderId="1" xfId="0" applyNumberFormat="1" applyFont="1" applyFill="1" applyBorder="1"/>
    <xf numFmtId="1" fontId="15" fillId="3" borderId="5" xfId="0" applyNumberFormat="1" applyFont="1" applyFill="1" applyBorder="1"/>
    <xf numFmtId="1" fontId="14" fillId="0" borderId="2" xfId="0" applyNumberFormat="1" applyFont="1" applyFill="1" applyBorder="1" applyAlignment="1">
      <alignment horizontal="left" vertical="center" wrapText="1"/>
    </xf>
    <xf numFmtId="1" fontId="14" fillId="0" borderId="5" xfId="0" applyNumberFormat="1" applyFont="1" applyFill="1" applyBorder="1" applyAlignment="1">
      <alignment horizontal="left" vertical="center" wrapText="1"/>
    </xf>
    <xf numFmtId="1" fontId="14" fillId="0" borderId="1" xfId="0" applyNumberFormat="1" applyFont="1" applyFill="1" applyBorder="1" applyAlignment="1">
      <alignment horizontal="left" vertical="center" wrapText="1"/>
    </xf>
    <xf numFmtId="1" fontId="14" fillId="0" borderId="3" xfId="0" applyNumberFormat="1" applyFont="1" applyFill="1" applyBorder="1" applyAlignment="1">
      <alignment horizontal="left" vertical="center" wrapText="1"/>
    </xf>
    <xf numFmtId="1" fontId="14" fillId="0" borderId="4" xfId="0" applyNumberFormat="1" applyFont="1" applyFill="1" applyBorder="1" applyAlignment="1">
      <alignment horizontal="left" vertical="center" wrapText="1"/>
    </xf>
    <xf numFmtId="1" fontId="9" fillId="0" borderId="5" xfId="0" applyNumberFormat="1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left" vertical="center" wrapText="1"/>
    </xf>
    <xf numFmtId="1" fontId="9" fillId="0" borderId="2" xfId="0" applyNumberFormat="1" applyFont="1" applyFill="1" applyBorder="1" applyAlignment="1">
      <alignment horizontal="left" vertical="center" wrapText="1"/>
    </xf>
    <xf numFmtId="1" fontId="9" fillId="0" borderId="3" xfId="0" applyNumberFormat="1" applyFont="1" applyFill="1" applyBorder="1" applyAlignment="1">
      <alignment horizontal="left" vertical="center" wrapText="1"/>
    </xf>
    <xf numFmtId="1" fontId="9" fillId="0" borderId="4" xfId="0" applyNumberFormat="1" applyFont="1" applyFill="1" applyBorder="1" applyAlignment="1">
      <alignment horizontal="left" vertical="center" wrapText="1"/>
    </xf>
    <xf numFmtId="1" fontId="14" fillId="0" borderId="2" xfId="0" applyNumberFormat="1" applyFont="1" applyFill="1" applyBorder="1" applyAlignment="1">
      <alignment horizontal="left" vertical="center"/>
    </xf>
    <xf numFmtId="1" fontId="14" fillId="0" borderId="5" xfId="0" applyNumberFormat="1" applyFont="1" applyFill="1" applyBorder="1" applyAlignment="1">
      <alignment horizontal="left" vertical="center"/>
    </xf>
    <xf numFmtId="1" fontId="14" fillId="0" borderId="1" xfId="0" applyNumberFormat="1" applyFont="1" applyFill="1" applyBorder="1" applyAlignment="1">
      <alignment horizontal="left" vertical="center"/>
    </xf>
    <xf numFmtId="1" fontId="14" fillId="0" borderId="3" xfId="0" applyNumberFormat="1" applyFont="1" applyFill="1" applyBorder="1" applyAlignment="1">
      <alignment horizontal="left" vertical="center"/>
    </xf>
    <xf numFmtId="1" fontId="14" fillId="0" borderId="4" xfId="0" applyNumberFormat="1" applyFont="1" applyFill="1" applyBorder="1" applyAlignment="1">
      <alignment horizontal="left" vertical="center"/>
    </xf>
    <xf numFmtId="1" fontId="9" fillId="0" borderId="2" xfId="0" applyNumberFormat="1" applyFont="1" applyFill="1" applyBorder="1" applyAlignment="1">
      <alignment horizontal="left" vertical="center"/>
    </xf>
    <xf numFmtId="1" fontId="9" fillId="0" borderId="5" xfId="0" applyNumberFormat="1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left" vertical="center"/>
    </xf>
    <xf numFmtId="1" fontId="9" fillId="0" borderId="3" xfId="0" applyNumberFormat="1" applyFont="1" applyFill="1" applyBorder="1" applyAlignment="1">
      <alignment horizontal="left" vertical="center"/>
    </xf>
    <xf numFmtId="1" fontId="9" fillId="0" borderId="4" xfId="0" applyNumberFormat="1" applyFont="1" applyFill="1" applyBorder="1" applyAlignment="1">
      <alignment horizontal="left" vertical="center"/>
    </xf>
    <xf numFmtId="0" fontId="44" fillId="0" borderId="5" xfId="0" applyFont="1" applyBorder="1"/>
    <xf numFmtId="0" fontId="44" fillId="0" borderId="1" xfId="0" applyFont="1" applyBorder="1"/>
    <xf numFmtId="0" fontId="44" fillId="0" borderId="2" xfId="0" applyFont="1" applyBorder="1"/>
    <xf numFmtId="0" fontId="0" fillId="0" borderId="0" xfId="0" applyAlignment="1">
      <alignment horizontal="right"/>
    </xf>
    <xf numFmtId="0" fontId="22" fillId="0" borderId="0" xfId="0" applyFont="1" applyAlignment="1">
      <alignment horizontal="center" wrapText="1"/>
    </xf>
    <xf numFmtId="0" fontId="10" fillId="0" borderId="20" xfId="0" applyFont="1" applyBorder="1"/>
    <xf numFmtId="0" fontId="6" fillId="0" borderId="21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3" fontId="7" fillId="0" borderId="1" xfId="0" applyNumberFormat="1" applyFont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 wrapText="1"/>
    </xf>
    <xf numFmtId="3" fontId="15" fillId="0" borderId="1" xfId="0" applyNumberFormat="1" applyFont="1" applyBorder="1" applyAlignment="1">
      <alignment horizontal="right" vertical="top"/>
    </xf>
    <xf numFmtId="0" fontId="4" fillId="0" borderId="5" xfId="0" applyFont="1" applyBorder="1"/>
    <xf numFmtId="0" fontId="3" fillId="0" borderId="18" xfId="0" applyFont="1" applyBorder="1"/>
    <xf numFmtId="0" fontId="15" fillId="0" borderId="19" xfId="0" applyFont="1" applyBorder="1"/>
    <xf numFmtId="0" fontId="2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0" fontId="33" fillId="0" borderId="5" xfId="0" applyFont="1" applyBorder="1" applyAlignment="1">
      <alignment horizontal="center" wrapText="1"/>
    </xf>
    <xf numFmtId="0" fontId="33" fillId="0" borderId="1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0" fontId="33" fillId="0" borderId="5" xfId="0" applyFont="1" applyFill="1" applyBorder="1" applyAlignment="1">
      <alignment horizontal="center" wrapText="1"/>
    </xf>
    <xf numFmtId="0" fontId="33" fillId="0" borderId="1" xfId="0" applyFont="1" applyFill="1" applyBorder="1" applyAlignment="1">
      <alignment horizontal="center" wrapText="1"/>
    </xf>
    <xf numFmtId="0" fontId="33" fillId="0" borderId="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1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3" fillId="0" borderId="3" xfId="0" applyFont="1" applyBorder="1" applyAlignment="1">
      <alignment horizontal="center" wrapText="1"/>
    </xf>
    <xf numFmtId="0" fontId="33" fillId="0" borderId="4" xfId="0" applyFont="1" applyBorder="1" applyAlignment="1">
      <alignment horizontal="center" wrapText="1"/>
    </xf>
    <xf numFmtId="0" fontId="33" fillId="0" borderId="16" xfId="0" applyFont="1" applyBorder="1" applyAlignment="1">
      <alignment horizontal="center" wrapText="1"/>
    </xf>
    <xf numFmtId="0" fontId="18" fillId="0" borderId="16" xfId="0" applyFont="1" applyBorder="1" applyAlignment="1">
      <alignment horizontal="center" wrapText="1"/>
    </xf>
    <xf numFmtId="0" fontId="33" fillId="0" borderId="7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18" fillId="0" borderId="1" xfId="0" applyFont="1" applyBorder="1" applyAlignment="1"/>
    <xf numFmtId="0" fontId="18" fillId="0" borderId="2" xfId="0" applyFont="1" applyBorder="1" applyAlignment="1"/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15" xfId="0" applyBorder="1" applyAlignment="1"/>
    <xf numFmtId="0" fontId="0" fillId="0" borderId="11" xfId="0" applyBorder="1" applyAlignment="1"/>
    <xf numFmtId="0" fontId="33" fillId="0" borderId="1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3" fillId="0" borderId="13" xfId="0" applyFont="1" applyFill="1" applyBorder="1" applyAlignment="1">
      <alignment horizontal="center" vertical="center"/>
    </xf>
    <xf numFmtId="0" fontId="0" fillId="0" borderId="12" xfId="0" applyBorder="1" applyAlignment="1"/>
    <xf numFmtId="0" fontId="3" fillId="0" borderId="13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wrapText="1"/>
    </xf>
    <xf numFmtId="0" fontId="18" fillId="0" borderId="3" xfId="0" applyFont="1" applyBorder="1" applyAlignment="1">
      <alignment wrapText="1"/>
    </xf>
    <xf numFmtId="0" fontId="33" fillId="0" borderId="9" xfId="0" applyFont="1" applyFill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23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2" fillId="0" borderId="0" xfId="0" applyFont="1" applyFill="1" applyAlignment="1">
      <alignment horizontal="center" wrapText="1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5">
    <cellStyle name="Hivatkozás" xfId="1" builtinId="8"/>
    <cellStyle name="Normál" xfId="0" builtinId="0"/>
    <cellStyle name="Normál 2" xfId="2"/>
    <cellStyle name="Normál 3" xfId="4"/>
    <cellStyle name="Normal_KTRSZJ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://njt.hu/cgi_bin/njt_doc.cgi?docid=139876.24347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I34"/>
  <sheetViews>
    <sheetView workbookViewId="0">
      <selection activeCell="A25" sqref="A25"/>
    </sheetView>
  </sheetViews>
  <sheetFormatPr defaultRowHeight="15"/>
  <cols>
    <col min="1" max="1" width="85.7109375" customWidth="1"/>
  </cols>
  <sheetData>
    <row r="1" spans="1:9">
      <c r="A1" s="356" t="s">
        <v>787</v>
      </c>
    </row>
    <row r="2" spans="1:9">
      <c r="A2" s="78"/>
    </row>
    <row r="3" spans="1:9" ht="36">
      <c r="A3" s="357" t="s">
        <v>759</v>
      </c>
    </row>
    <row r="4" spans="1:9" ht="50.25" customHeight="1">
      <c r="A4" s="40" t="s">
        <v>539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23" t="s">
        <v>88</v>
      </c>
      <c r="B7" s="4"/>
      <c r="C7" s="4"/>
      <c r="D7" s="4"/>
      <c r="E7" s="4"/>
      <c r="F7" s="4"/>
      <c r="G7" s="4"/>
      <c r="H7" s="4"/>
      <c r="I7" s="4"/>
    </row>
    <row r="8" spans="1:9">
      <c r="A8" s="23" t="s">
        <v>89</v>
      </c>
      <c r="B8" s="4"/>
      <c r="C8" s="4"/>
      <c r="D8" s="4"/>
      <c r="E8" s="4"/>
      <c r="F8" s="4"/>
      <c r="G8" s="4"/>
      <c r="H8" s="4"/>
      <c r="I8" s="4"/>
    </row>
    <row r="9" spans="1:9">
      <c r="A9" s="23" t="s">
        <v>90</v>
      </c>
      <c r="B9" s="4"/>
      <c r="C9" s="4"/>
      <c r="D9" s="4"/>
      <c r="E9" s="4"/>
      <c r="F9" s="4"/>
      <c r="G9" s="4"/>
      <c r="H9" s="4"/>
      <c r="I9" s="4"/>
    </row>
    <row r="10" spans="1:9">
      <c r="A10" s="23" t="s">
        <v>91</v>
      </c>
      <c r="B10" s="4"/>
      <c r="C10" s="4"/>
      <c r="D10" s="4"/>
      <c r="E10" s="4"/>
      <c r="F10" s="4"/>
      <c r="G10" s="4"/>
      <c r="H10" s="4"/>
      <c r="I10" s="4"/>
    </row>
    <row r="11" spans="1:9">
      <c r="A11" s="23" t="s">
        <v>92</v>
      </c>
      <c r="B11" s="4"/>
      <c r="C11" s="4"/>
      <c r="D11" s="4"/>
      <c r="E11" s="4"/>
      <c r="F11" s="4"/>
      <c r="G11" s="4"/>
      <c r="H11" s="4"/>
      <c r="I11" s="4"/>
    </row>
    <row r="12" spans="1:9">
      <c r="A12" s="23" t="s">
        <v>93</v>
      </c>
      <c r="B12" s="4"/>
      <c r="C12" s="4"/>
      <c r="D12" s="4"/>
      <c r="E12" s="4"/>
      <c r="F12" s="4"/>
      <c r="G12" s="4"/>
      <c r="H12" s="4"/>
      <c r="I12" s="4"/>
    </row>
    <row r="13" spans="1:9">
      <c r="A13" s="23" t="s">
        <v>94</v>
      </c>
      <c r="B13" s="4"/>
      <c r="C13" s="4"/>
      <c r="D13" s="4"/>
      <c r="E13" s="4"/>
      <c r="F13" s="4"/>
      <c r="G13" s="4"/>
      <c r="H13" s="4"/>
      <c r="I13" s="4"/>
    </row>
    <row r="14" spans="1:9">
      <c r="A14" s="23" t="s">
        <v>95</v>
      </c>
      <c r="B14" s="4"/>
      <c r="C14" s="4"/>
      <c r="D14" s="4"/>
      <c r="E14" s="4"/>
      <c r="F14" s="4"/>
      <c r="G14" s="4"/>
      <c r="H14" s="4"/>
      <c r="I14" s="4"/>
    </row>
    <row r="15" spans="1:9">
      <c r="A15" s="24" t="s">
        <v>87</v>
      </c>
      <c r="B15" s="4"/>
      <c r="C15" s="4"/>
      <c r="D15" s="4"/>
      <c r="E15" s="4"/>
      <c r="F15" s="4"/>
      <c r="G15" s="4"/>
      <c r="H15" s="4"/>
      <c r="I15" s="4"/>
    </row>
    <row r="16" spans="1:9">
      <c r="A16" s="24" t="s">
        <v>96</v>
      </c>
      <c r="B16" s="4"/>
      <c r="C16" s="4"/>
      <c r="D16" s="4"/>
      <c r="E16" s="4"/>
      <c r="F16" s="4"/>
      <c r="G16" s="4"/>
      <c r="H16" s="4"/>
      <c r="I16" s="4"/>
    </row>
    <row r="17" spans="1:9">
      <c r="A17" s="42" t="s">
        <v>537</v>
      </c>
      <c r="B17" s="4"/>
      <c r="C17" s="4"/>
      <c r="D17" s="4"/>
      <c r="E17" s="4"/>
      <c r="F17" s="4"/>
      <c r="G17" s="4"/>
      <c r="H17" s="4"/>
      <c r="I17" s="4"/>
    </row>
    <row r="18" spans="1:9">
      <c r="A18" s="23" t="s">
        <v>98</v>
      </c>
      <c r="B18" s="4"/>
      <c r="C18" s="4"/>
      <c r="D18" s="4"/>
      <c r="E18" s="4"/>
      <c r="F18" s="4"/>
      <c r="G18" s="4"/>
      <c r="H18" s="4"/>
      <c r="I18" s="4"/>
    </row>
    <row r="19" spans="1:9">
      <c r="A19" s="23" t="s">
        <v>99</v>
      </c>
      <c r="B19" s="4"/>
      <c r="C19" s="4"/>
      <c r="D19" s="4"/>
      <c r="E19" s="4"/>
      <c r="F19" s="4"/>
      <c r="G19" s="4"/>
      <c r="H19" s="4"/>
      <c r="I19" s="4"/>
    </row>
    <row r="20" spans="1:9">
      <c r="A20" s="23" t="s">
        <v>100</v>
      </c>
      <c r="B20" s="4"/>
      <c r="C20" s="4"/>
      <c r="D20" s="4"/>
      <c r="E20" s="4"/>
      <c r="F20" s="4"/>
      <c r="G20" s="4"/>
      <c r="H20" s="4"/>
      <c r="I20" s="4"/>
    </row>
    <row r="21" spans="1:9">
      <c r="A21" s="23" t="s">
        <v>101</v>
      </c>
      <c r="B21" s="4"/>
      <c r="C21" s="4"/>
      <c r="D21" s="4"/>
      <c r="E21" s="4"/>
      <c r="F21" s="4"/>
      <c r="G21" s="4"/>
      <c r="H21" s="4"/>
      <c r="I21" s="4"/>
    </row>
    <row r="22" spans="1:9">
      <c r="A22" s="23" t="s">
        <v>102</v>
      </c>
      <c r="B22" s="4"/>
      <c r="C22" s="4"/>
      <c r="D22" s="4"/>
      <c r="E22" s="4"/>
      <c r="F22" s="4"/>
      <c r="G22" s="4"/>
      <c r="H22" s="4"/>
      <c r="I22" s="4"/>
    </row>
    <row r="23" spans="1:9">
      <c r="A23" s="23" t="s">
        <v>103</v>
      </c>
      <c r="B23" s="4"/>
      <c r="C23" s="4"/>
      <c r="D23" s="4"/>
      <c r="E23" s="4"/>
      <c r="F23" s="4"/>
      <c r="G23" s="4"/>
      <c r="H23" s="4"/>
      <c r="I23" s="4"/>
    </row>
    <row r="24" spans="1:9">
      <c r="A24" s="23" t="s">
        <v>104</v>
      </c>
      <c r="B24" s="4"/>
      <c r="C24" s="4"/>
      <c r="D24" s="4"/>
      <c r="E24" s="4"/>
      <c r="F24" s="4"/>
      <c r="G24" s="4"/>
      <c r="H24" s="4"/>
      <c r="I24" s="4"/>
    </row>
    <row r="25" spans="1:9">
      <c r="A25" s="24" t="s">
        <v>97</v>
      </c>
      <c r="B25" s="4"/>
      <c r="C25" s="4"/>
      <c r="D25" s="4"/>
      <c r="E25" s="4"/>
      <c r="F25" s="4"/>
      <c r="G25" s="4"/>
      <c r="H25" s="4"/>
      <c r="I25" s="4"/>
    </row>
    <row r="26" spans="1:9">
      <c r="A26" s="24" t="s">
        <v>105</v>
      </c>
      <c r="B26" s="4"/>
      <c r="C26" s="4"/>
      <c r="D26" s="4"/>
      <c r="E26" s="4"/>
      <c r="F26" s="4"/>
      <c r="G26" s="4"/>
      <c r="H26" s="4"/>
      <c r="I26" s="4"/>
    </row>
    <row r="27" spans="1:9">
      <c r="A27" s="42" t="s">
        <v>538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96"/>
  <sheetViews>
    <sheetView workbookViewId="0">
      <selection activeCell="A5" sqref="A5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>
      <c r="A1" s="374" t="s">
        <v>788</v>
      </c>
      <c r="B1" s="374"/>
      <c r="C1" s="374"/>
      <c r="D1" s="374"/>
      <c r="E1" s="374"/>
    </row>
    <row r="2" spans="1:7" ht="24" customHeight="1">
      <c r="A2" s="370" t="s">
        <v>759</v>
      </c>
      <c r="B2" s="371"/>
      <c r="C2" s="371"/>
      <c r="D2" s="371"/>
      <c r="E2" s="371"/>
    </row>
    <row r="3" spans="1:7" ht="24" customHeight="1">
      <c r="A3" s="372" t="s">
        <v>575</v>
      </c>
      <c r="B3" s="373"/>
      <c r="C3" s="373"/>
      <c r="D3" s="373"/>
      <c r="E3" s="373"/>
      <c r="G3" s="47"/>
    </row>
    <row r="4" spans="1:7" ht="18">
      <c r="A4" s="25"/>
    </row>
    <row r="5" spans="1:7" ht="25.5">
      <c r="A5" s="2" t="s">
        <v>106</v>
      </c>
      <c r="B5" s="3" t="s">
        <v>684</v>
      </c>
      <c r="C5" s="3" t="s">
        <v>670</v>
      </c>
      <c r="D5" s="3" t="s">
        <v>695</v>
      </c>
      <c r="E5" s="56" t="s">
        <v>696</v>
      </c>
    </row>
    <row r="6" spans="1:7" ht="15" customHeight="1">
      <c r="A6" s="20" t="s">
        <v>285</v>
      </c>
      <c r="B6" s="151" t="s">
        <v>286</v>
      </c>
      <c r="C6" s="81">
        <v>10573</v>
      </c>
      <c r="D6" s="81">
        <v>11573</v>
      </c>
      <c r="E6" s="81">
        <v>11573</v>
      </c>
    </row>
    <row r="7" spans="1:7" ht="15" customHeight="1">
      <c r="A7" s="5" t="s">
        <v>287</v>
      </c>
      <c r="B7" s="151" t="s">
        <v>288</v>
      </c>
      <c r="C7" s="81"/>
      <c r="D7" s="81">
        <v>0</v>
      </c>
      <c r="E7" s="81">
        <v>0</v>
      </c>
    </row>
    <row r="8" spans="1:7" ht="15" customHeight="1">
      <c r="A8" s="5" t="s">
        <v>289</v>
      </c>
      <c r="B8" s="151" t="s">
        <v>290</v>
      </c>
      <c r="C8" s="81">
        <v>4306</v>
      </c>
      <c r="D8" s="81">
        <v>4407</v>
      </c>
      <c r="E8" s="81">
        <v>4407</v>
      </c>
    </row>
    <row r="9" spans="1:7" ht="15" customHeight="1">
      <c r="A9" s="5" t="s">
        <v>291</v>
      </c>
      <c r="B9" s="151" t="s">
        <v>292</v>
      </c>
      <c r="C9" s="81">
        <v>1200</v>
      </c>
      <c r="D9" s="81">
        <v>1200</v>
      </c>
      <c r="E9" s="81">
        <v>1200</v>
      </c>
    </row>
    <row r="10" spans="1:7" ht="15" customHeight="1">
      <c r="A10" s="5" t="s">
        <v>293</v>
      </c>
      <c r="B10" s="151" t="s">
        <v>294</v>
      </c>
      <c r="C10" s="81"/>
      <c r="D10" s="81">
        <v>1524</v>
      </c>
      <c r="E10" s="81">
        <v>1524</v>
      </c>
    </row>
    <row r="11" spans="1:7" ht="15" customHeight="1">
      <c r="A11" s="5" t="s">
        <v>295</v>
      </c>
      <c r="B11" s="151" t="s">
        <v>296</v>
      </c>
      <c r="C11" s="81"/>
      <c r="D11" s="81">
        <v>0</v>
      </c>
      <c r="E11" s="81">
        <v>0</v>
      </c>
    </row>
    <row r="12" spans="1:7" ht="15" customHeight="1">
      <c r="A12" s="6" t="s">
        <v>540</v>
      </c>
      <c r="B12" s="145" t="s">
        <v>297</v>
      </c>
      <c r="C12" s="75">
        <f>SUM(C6:C11)</f>
        <v>16079</v>
      </c>
      <c r="D12" s="75">
        <f>SUM(D6:D11)</f>
        <v>18704</v>
      </c>
      <c r="E12" s="75">
        <f>SUM(E6:E11)</f>
        <v>18704</v>
      </c>
    </row>
    <row r="13" spans="1:7" ht="15" customHeight="1">
      <c r="A13" s="5" t="s">
        <v>298</v>
      </c>
      <c r="B13" s="151" t="s">
        <v>299</v>
      </c>
      <c r="C13" s="81"/>
      <c r="D13" s="81">
        <v>0</v>
      </c>
      <c r="E13" s="81">
        <v>0</v>
      </c>
    </row>
    <row r="14" spans="1:7" ht="15" customHeight="1">
      <c r="A14" s="5" t="s">
        <v>300</v>
      </c>
      <c r="B14" s="151" t="s">
        <v>301</v>
      </c>
      <c r="C14" s="81"/>
      <c r="D14" s="81">
        <v>0</v>
      </c>
      <c r="E14" s="81">
        <v>0</v>
      </c>
    </row>
    <row r="15" spans="1:7" ht="15" customHeight="1">
      <c r="A15" s="5" t="s">
        <v>502</v>
      </c>
      <c r="B15" s="151" t="s">
        <v>302</v>
      </c>
      <c r="C15" s="81"/>
      <c r="D15" s="81">
        <v>0</v>
      </c>
      <c r="E15" s="81">
        <v>0</v>
      </c>
    </row>
    <row r="16" spans="1:7" ht="15" customHeight="1">
      <c r="A16" s="5" t="s">
        <v>503</v>
      </c>
      <c r="B16" s="151" t="s">
        <v>303</v>
      </c>
      <c r="C16" s="81"/>
      <c r="D16" s="81">
        <v>0</v>
      </c>
      <c r="E16" s="81">
        <v>0</v>
      </c>
    </row>
    <row r="17" spans="1:5" ht="15" customHeight="1">
      <c r="A17" s="5" t="s">
        <v>504</v>
      </c>
      <c r="B17" s="151" t="s">
        <v>304</v>
      </c>
      <c r="C17" s="81">
        <v>661</v>
      </c>
      <c r="D17" s="81">
        <v>661</v>
      </c>
      <c r="E17" s="81">
        <v>1599</v>
      </c>
    </row>
    <row r="18" spans="1:5" ht="15" customHeight="1">
      <c r="A18" s="22" t="s">
        <v>541</v>
      </c>
      <c r="B18" s="145" t="s">
        <v>305</v>
      </c>
      <c r="C18" s="75">
        <f>SUM(C12:C17)</f>
        <v>16740</v>
      </c>
      <c r="D18" s="75">
        <f>SUM(D12:D17)</f>
        <v>19365</v>
      </c>
      <c r="E18" s="75">
        <f>SUM(E12:E17)</f>
        <v>20303</v>
      </c>
    </row>
    <row r="19" spans="1:5" ht="15" customHeight="1">
      <c r="A19" s="5" t="s">
        <v>508</v>
      </c>
      <c r="B19" s="151" t="s">
        <v>314</v>
      </c>
      <c r="C19" s="81"/>
      <c r="D19" s="81"/>
      <c r="E19" s="81"/>
    </row>
    <row r="20" spans="1:5" ht="15" customHeight="1">
      <c r="A20" s="5" t="s">
        <v>509</v>
      </c>
      <c r="B20" s="151" t="s">
        <v>315</v>
      </c>
      <c r="C20" s="81"/>
      <c r="D20" s="81"/>
      <c r="E20" s="81"/>
    </row>
    <row r="21" spans="1:5" ht="15" customHeight="1">
      <c r="A21" s="6" t="s">
        <v>543</v>
      </c>
      <c r="B21" s="145" t="s">
        <v>316</v>
      </c>
      <c r="C21" s="81"/>
      <c r="D21" s="81"/>
      <c r="E21" s="81"/>
    </row>
    <row r="22" spans="1:5" ht="15" customHeight="1">
      <c r="A22" s="5" t="s">
        <v>510</v>
      </c>
      <c r="B22" s="151" t="s">
        <v>317</v>
      </c>
      <c r="C22" s="81"/>
      <c r="D22" s="81"/>
      <c r="E22" s="81"/>
    </row>
    <row r="23" spans="1:5" ht="15" customHeight="1">
      <c r="A23" s="5" t="s">
        <v>511</v>
      </c>
      <c r="B23" s="151" t="s">
        <v>318</v>
      </c>
      <c r="C23" s="81"/>
      <c r="D23" s="81"/>
      <c r="E23" s="81"/>
    </row>
    <row r="24" spans="1:5" ht="15" customHeight="1">
      <c r="A24" s="5" t="s">
        <v>512</v>
      </c>
      <c r="B24" s="151" t="s">
        <v>319</v>
      </c>
      <c r="C24" s="81">
        <v>287</v>
      </c>
      <c r="D24" s="100">
        <v>287</v>
      </c>
      <c r="E24" s="100">
        <v>255</v>
      </c>
    </row>
    <row r="25" spans="1:5" ht="15" customHeight="1">
      <c r="A25" s="5" t="s">
        <v>513</v>
      </c>
      <c r="B25" s="151" t="s">
        <v>320</v>
      </c>
      <c r="C25" s="81">
        <v>1404</v>
      </c>
      <c r="D25" s="100">
        <v>2719</v>
      </c>
      <c r="E25" s="100">
        <v>4992</v>
      </c>
    </row>
    <row r="26" spans="1:5" ht="15" customHeight="1">
      <c r="A26" s="5" t="s">
        <v>514</v>
      </c>
      <c r="B26" s="151" t="s">
        <v>323</v>
      </c>
      <c r="C26" s="81"/>
      <c r="D26" s="100"/>
      <c r="E26" s="100"/>
    </row>
    <row r="27" spans="1:5" ht="15" customHeight="1">
      <c r="A27" s="5" t="s">
        <v>324</v>
      </c>
      <c r="B27" s="151" t="s">
        <v>325</v>
      </c>
      <c r="C27" s="81"/>
      <c r="D27" s="100"/>
      <c r="E27" s="100"/>
    </row>
    <row r="28" spans="1:5" ht="15" customHeight="1">
      <c r="A28" s="5" t="s">
        <v>515</v>
      </c>
      <c r="B28" s="151" t="s">
        <v>326</v>
      </c>
      <c r="C28" s="81">
        <v>471</v>
      </c>
      <c r="D28" s="100">
        <v>471</v>
      </c>
      <c r="E28" s="100">
        <v>580</v>
      </c>
    </row>
    <row r="29" spans="1:5" ht="15" customHeight="1">
      <c r="A29" s="5" t="s">
        <v>516</v>
      </c>
      <c r="B29" s="151" t="s">
        <v>331</v>
      </c>
      <c r="C29" s="81">
        <v>36</v>
      </c>
      <c r="D29" s="100">
        <v>36</v>
      </c>
      <c r="E29" s="100">
        <v>169</v>
      </c>
    </row>
    <row r="30" spans="1:5" ht="15" customHeight="1">
      <c r="A30" s="6" t="s">
        <v>544</v>
      </c>
      <c r="B30" s="145" t="s">
        <v>334</v>
      </c>
      <c r="C30" s="81">
        <f>SUM(C25:C29)</f>
        <v>1911</v>
      </c>
      <c r="D30" s="100">
        <f>SUM(D25:D29)</f>
        <v>3226</v>
      </c>
      <c r="E30" s="100">
        <f>SUM(E25:E29)</f>
        <v>5741</v>
      </c>
    </row>
    <row r="31" spans="1:5" ht="15" customHeight="1">
      <c r="A31" s="5" t="s">
        <v>517</v>
      </c>
      <c r="B31" s="151" t="s">
        <v>335</v>
      </c>
      <c r="C31" s="81">
        <v>21</v>
      </c>
      <c r="D31" s="100">
        <v>21</v>
      </c>
      <c r="E31" s="100">
        <v>71</v>
      </c>
    </row>
    <row r="32" spans="1:5" ht="15" customHeight="1">
      <c r="A32" s="22" t="s">
        <v>545</v>
      </c>
      <c r="B32" s="145" t="s">
        <v>336</v>
      </c>
      <c r="C32" s="75">
        <f>SUM(C24+C30+C31)</f>
        <v>2219</v>
      </c>
      <c r="D32" s="154">
        <f>SUM(D21+D22+D23+D24+D30+D31)</f>
        <v>3534</v>
      </c>
      <c r="E32" s="154">
        <f>SUM(E24+E30+E31)</f>
        <v>6067</v>
      </c>
    </row>
    <row r="33" spans="1:5" ht="15" customHeight="1">
      <c r="A33" s="9" t="s">
        <v>337</v>
      </c>
      <c r="B33" s="151" t="s">
        <v>338</v>
      </c>
      <c r="C33" s="81"/>
      <c r="D33" s="100"/>
      <c r="E33" s="100"/>
    </row>
    <row r="34" spans="1:5" ht="15" customHeight="1">
      <c r="A34" s="9" t="s">
        <v>518</v>
      </c>
      <c r="B34" s="151" t="s">
        <v>339</v>
      </c>
      <c r="C34" s="81">
        <v>0</v>
      </c>
      <c r="D34" s="100">
        <v>200</v>
      </c>
      <c r="E34" s="100">
        <v>197</v>
      </c>
    </row>
    <row r="35" spans="1:5" ht="15" customHeight="1">
      <c r="A35" s="9" t="s">
        <v>519</v>
      </c>
      <c r="B35" s="151" t="s">
        <v>340</v>
      </c>
      <c r="C35" s="81"/>
      <c r="D35" s="100"/>
      <c r="E35" s="100"/>
    </row>
    <row r="36" spans="1:5" ht="15" customHeight="1">
      <c r="A36" s="9" t="s">
        <v>520</v>
      </c>
      <c r="B36" s="151" t="s">
        <v>341</v>
      </c>
      <c r="C36" s="81">
        <v>506</v>
      </c>
      <c r="D36" s="100">
        <v>506</v>
      </c>
      <c r="E36" s="100">
        <v>120</v>
      </c>
    </row>
    <row r="37" spans="1:5" ht="15" customHeight="1">
      <c r="A37" s="9" t="s">
        <v>342</v>
      </c>
      <c r="B37" s="151" t="s">
        <v>343</v>
      </c>
      <c r="C37" s="81"/>
      <c r="D37" s="100"/>
      <c r="E37" s="100"/>
    </row>
    <row r="38" spans="1:5" ht="15" customHeight="1">
      <c r="A38" s="9" t="s">
        <v>344</v>
      </c>
      <c r="B38" s="151" t="s">
        <v>345</v>
      </c>
      <c r="C38" s="81"/>
      <c r="D38" s="100"/>
      <c r="E38" s="100"/>
    </row>
    <row r="39" spans="1:5" ht="15" customHeight="1">
      <c r="A39" s="9" t="s">
        <v>346</v>
      </c>
      <c r="B39" s="151" t="s">
        <v>347</v>
      </c>
      <c r="C39" s="81"/>
      <c r="D39" s="100"/>
      <c r="E39" s="100"/>
    </row>
    <row r="40" spans="1:5" ht="15" customHeight="1">
      <c r="A40" s="9" t="s">
        <v>521</v>
      </c>
      <c r="B40" s="151" t="s">
        <v>348</v>
      </c>
      <c r="C40" s="81">
        <v>34</v>
      </c>
      <c r="D40" s="100">
        <v>34</v>
      </c>
      <c r="E40" s="100">
        <v>31</v>
      </c>
    </row>
    <row r="41" spans="1:5" ht="15" customHeight="1">
      <c r="A41" s="9" t="s">
        <v>522</v>
      </c>
      <c r="B41" s="151" t="s">
        <v>349</v>
      </c>
      <c r="C41" s="81"/>
      <c r="D41" s="100"/>
      <c r="E41" s="100"/>
    </row>
    <row r="42" spans="1:5" ht="15" customHeight="1">
      <c r="A42" s="9" t="s">
        <v>523</v>
      </c>
      <c r="B42" s="151" t="s">
        <v>760</v>
      </c>
      <c r="C42" s="81">
        <v>488</v>
      </c>
      <c r="D42" s="100">
        <v>488</v>
      </c>
      <c r="E42" s="100">
        <v>249</v>
      </c>
    </row>
    <row r="43" spans="1:5" ht="15" customHeight="1">
      <c r="A43" s="26" t="s">
        <v>546</v>
      </c>
      <c r="B43" s="145" t="s">
        <v>351</v>
      </c>
      <c r="C43" s="75">
        <f>SUM(C33:C42)</f>
        <v>1028</v>
      </c>
      <c r="D43" s="154">
        <f>SUM(D33:D42)</f>
        <v>1228</v>
      </c>
      <c r="E43" s="154">
        <f>SUM(E33:E42)</f>
        <v>597</v>
      </c>
    </row>
    <row r="44" spans="1:5" ht="15" customHeight="1">
      <c r="A44" s="9" t="s">
        <v>360</v>
      </c>
      <c r="B44" s="151" t="s">
        <v>361</v>
      </c>
      <c r="C44" s="81"/>
      <c r="D44" s="81"/>
      <c r="E44" s="81"/>
    </row>
    <row r="45" spans="1:5" ht="15" customHeight="1">
      <c r="A45" s="5" t="s">
        <v>527</v>
      </c>
      <c r="B45" s="151" t="s">
        <v>755</v>
      </c>
      <c r="C45" s="81">
        <v>69</v>
      </c>
      <c r="D45" s="81">
        <v>231</v>
      </c>
      <c r="E45" s="81">
        <v>286</v>
      </c>
    </row>
    <row r="46" spans="1:5" ht="15" customHeight="1">
      <c r="A46" s="9" t="s">
        <v>528</v>
      </c>
      <c r="B46" s="151" t="s">
        <v>756</v>
      </c>
      <c r="C46" s="81"/>
      <c r="D46" s="81"/>
      <c r="E46" s="81">
        <v>4240</v>
      </c>
    </row>
    <row r="47" spans="1:5" ht="15" customHeight="1">
      <c r="A47" s="22" t="s">
        <v>548</v>
      </c>
      <c r="B47" s="145" t="s">
        <v>362</v>
      </c>
      <c r="C47" s="75">
        <f>SUM(C44:C46)</f>
        <v>69</v>
      </c>
      <c r="D47" s="75">
        <f>SUM(D44:D46)</f>
        <v>231</v>
      </c>
      <c r="E47" s="75">
        <f>SUM(E44:E46)</f>
        <v>4526</v>
      </c>
    </row>
    <row r="48" spans="1:5" ht="15" customHeight="1">
      <c r="A48" s="59" t="s">
        <v>607</v>
      </c>
      <c r="B48" s="146"/>
      <c r="C48" s="82"/>
      <c r="D48" s="82"/>
      <c r="E48" s="82"/>
    </row>
    <row r="49" spans="1:5" ht="15" customHeight="1">
      <c r="A49" s="5" t="s">
        <v>306</v>
      </c>
      <c r="B49" s="151" t="s">
        <v>307</v>
      </c>
      <c r="C49" s="81"/>
      <c r="D49" s="81">
        <v>750</v>
      </c>
      <c r="E49" s="81">
        <v>750</v>
      </c>
    </row>
    <row r="50" spans="1:5" ht="15" customHeight="1">
      <c r="A50" s="5" t="s">
        <v>308</v>
      </c>
      <c r="B50" s="151" t="s">
        <v>309</v>
      </c>
      <c r="C50" s="81"/>
      <c r="D50" s="81"/>
      <c r="E50" s="81"/>
    </row>
    <row r="51" spans="1:5" ht="15" customHeight="1">
      <c r="A51" s="5" t="s">
        <v>505</v>
      </c>
      <c r="B51" s="151" t="s">
        <v>310</v>
      </c>
      <c r="C51" s="81"/>
      <c r="D51" s="81"/>
      <c r="E51" s="81"/>
    </row>
    <row r="52" spans="1:5" ht="15" customHeight="1">
      <c r="A52" s="5" t="s">
        <v>506</v>
      </c>
      <c r="B52" s="151" t="s">
        <v>311</v>
      </c>
      <c r="C52" s="81"/>
      <c r="D52" s="81"/>
      <c r="E52" s="81"/>
    </row>
    <row r="53" spans="1:5" ht="15" customHeight="1">
      <c r="A53" s="5" t="s">
        <v>507</v>
      </c>
      <c r="B53" s="151" t="s">
        <v>312</v>
      </c>
      <c r="C53" s="81"/>
      <c r="D53" s="81"/>
      <c r="E53" s="81"/>
    </row>
    <row r="54" spans="1:5" ht="15" customHeight="1">
      <c r="A54" s="22" t="s">
        <v>542</v>
      </c>
      <c r="B54" s="145" t="s">
        <v>313</v>
      </c>
      <c r="C54" s="75">
        <f>SUM(C49:C53)</f>
        <v>0</v>
      </c>
      <c r="D54" s="75">
        <f>SUM(D49:D53)</f>
        <v>750</v>
      </c>
      <c r="E54" s="75">
        <f>SUM(E49:E53)</f>
        <v>750</v>
      </c>
    </row>
    <row r="55" spans="1:5" ht="15" customHeight="1">
      <c r="A55" s="9" t="s">
        <v>524</v>
      </c>
      <c r="B55" s="151" t="s">
        <v>352</v>
      </c>
      <c r="C55" s="81"/>
      <c r="D55" s="81"/>
      <c r="E55" s="81"/>
    </row>
    <row r="56" spans="1:5" ht="15" customHeight="1">
      <c r="A56" s="9" t="s">
        <v>525</v>
      </c>
      <c r="B56" s="151" t="s">
        <v>353</v>
      </c>
      <c r="C56" s="81"/>
      <c r="D56" s="81">
        <v>2</v>
      </c>
      <c r="E56" s="81">
        <v>2</v>
      </c>
    </row>
    <row r="57" spans="1:5" ht="15" customHeight="1">
      <c r="A57" s="9" t="s">
        <v>354</v>
      </c>
      <c r="B57" s="151" t="s">
        <v>355</v>
      </c>
      <c r="C57" s="81"/>
      <c r="D57" s="81"/>
      <c r="E57" s="81">
        <v>40</v>
      </c>
    </row>
    <row r="58" spans="1:5" ht="15" customHeight="1">
      <c r="A58" s="9" t="s">
        <v>526</v>
      </c>
      <c r="B58" s="151" t="s">
        <v>356</v>
      </c>
      <c r="C58" s="81"/>
      <c r="D58" s="81"/>
      <c r="E58" s="81"/>
    </row>
    <row r="59" spans="1:5" ht="15" customHeight="1">
      <c r="A59" s="9" t="s">
        <v>357</v>
      </c>
      <c r="B59" s="151" t="s">
        <v>358</v>
      </c>
      <c r="C59" s="81"/>
      <c r="D59" s="81"/>
      <c r="E59" s="81"/>
    </row>
    <row r="60" spans="1:5" ht="15" customHeight="1">
      <c r="A60" s="22" t="s">
        <v>547</v>
      </c>
      <c r="B60" s="145" t="s">
        <v>359</v>
      </c>
      <c r="C60" s="75">
        <f>SUM(C55:C59)</f>
        <v>0</v>
      </c>
      <c r="D60" s="75">
        <f>SUM(D55:D59)</f>
        <v>2</v>
      </c>
      <c r="E60" s="75">
        <f>SUM(E55:E59)</f>
        <v>42</v>
      </c>
    </row>
    <row r="61" spans="1:5" ht="15" customHeight="1">
      <c r="A61" s="9" t="s">
        <v>363</v>
      </c>
      <c r="B61" s="151" t="s">
        <v>364</v>
      </c>
      <c r="C61" s="81"/>
      <c r="D61" s="81"/>
      <c r="E61" s="81"/>
    </row>
    <row r="62" spans="1:5" ht="15" customHeight="1">
      <c r="A62" s="5" t="s">
        <v>529</v>
      </c>
      <c r="B62" s="151" t="s">
        <v>365</v>
      </c>
      <c r="C62" s="81"/>
      <c r="D62" s="81"/>
      <c r="E62" s="81">
        <v>83</v>
      </c>
    </row>
    <row r="63" spans="1:5" ht="15" customHeight="1">
      <c r="A63" s="9" t="s">
        <v>530</v>
      </c>
      <c r="B63" s="151" t="s">
        <v>366</v>
      </c>
      <c r="C63" s="81"/>
      <c r="D63" s="81"/>
      <c r="E63" s="81"/>
    </row>
    <row r="64" spans="1:5" ht="15" customHeight="1">
      <c r="A64" s="22" t="s">
        <v>550</v>
      </c>
      <c r="B64" s="145" t="s">
        <v>367</v>
      </c>
      <c r="C64" s="81">
        <f>SUM(C61:C63)</f>
        <v>0</v>
      </c>
      <c r="D64" s="81">
        <f>SUM(D61:D63)</f>
        <v>0</v>
      </c>
      <c r="E64" s="81">
        <f>SUM(E61:E63)</f>
        <v>83</v>
      </c>
    </row>
    <row r="65" spans="1:5" ht="15" customHeight="1">
      <c r="A65" s="59" t="s">
        <v>606</v>
      </c>
      <c r="B65" s="146"/>
      <c r="C65" s="82"/>
      <c r="D65" s="82"/>
      <c r="E65" s="82"/>
    </row>
    <row r="66" spans="1:5" ht="15.75">
      <c r="A66" s="61" t="s">
        <v>549</v>
      </c>
      <c r="B66" s="152" t="s">
        <v>368</v>
      </c>
      <c r="C66" s="68">
        <f>SUM(C18+C32+C43+C47+C54+C60+C64)</f>
        <v>20056</v>
      </c>
      <c r="D66" s="68">
        <f>SUM(D18+D32+D43+D47+D54+D60+D64)</f>
        <v>25110</v>
      </c>
      <c r="E66" s="68">
        <f>E18+E32+E43+E47+E54+E60+E64</f>
        <v>32368</v>
      </c>
    </row>
    <row r="67" spans="1:5" ht="15.75">
      <c r="A67" s="63" t="s">
        <v>637</v>
      </c>
      <c r="B67" s="153"/>
      <c r="C67" s="148">
        <f>C18+C32+C43+C47</f>
        <v>20056</v>
      </c>
      <c r="D67" s="148">
        <f t="shared" ref="D67:E67" si="0">D18+D32+D43+D47</f>
        <v>24358</v>
      </c>
      <c r="E67" s="148">
        <f t="shared" si="0"/>
        <v>31493</v>
      </c>
    </row>
    <row r="68" spans="1:5" ht="15.75">
      <c r="A68" s="63" t="s">
        <v>638</v>
      </c>
      <c r="B68" s="153"/>
      <c r="C68" s="148">
        <f>C54+C60+C64</f>
        <v>0</v>
      </c>
      <c r="D68" s="148">
        <f t="shared" ref="D68:E68" si="1">D54+D60+D64</f>
        <v>752</v>
      </c>
      <c r="E68" s="148">
        <f t="shared" si="1"/>
        <v>875</v>
      </c>
    </row>
    <row r="69" spans="1:5">
      <c r="A69" s="21" t="s">
        <v>531</v>
      </c>
      <c r="B69" s="44" t="s">
        <v>369</v>
      </c>
      <c r="C69" s="81"/>
      <c r="D69" s="81"/>
      <c r="E69" s="81"/>
    </row>
    <row r="70" spans="1:5">
      <c r="A70" s="9" t="s">
        <v>370</v>
      </c>
      <c r="B70" s="44" t="s">
        <v>371</v>
      </c>
      <c r="C70" s="81"/>
      <c r="D70" s="81"/>
      <c r="E70" s="81"/>
    </row>
    <row r="71" spans="1:5">
      <c r="A71" s="21" t="s">
        <v>532</v>
      </c>
      <c r="B71" s="44" t="s">
        <v>372</v>
      </c>
      <c r="C71" s="81"/>
      <c r="D71" s="81"/>
      <c r="E71" s="81"/>
    </row>
    <row r="72" spans="1:5">
      <c r="A72" s="11" t="s">
        <v>551</v>
      </c>
      <c r="B72" s="109" t="s">
        <v>373</v>
      </c>
      <c r="C72" s="81"/>
      <c r="D72" s="81"/>
      <c r="E72" s="81"/>
    </row>
    <row r="73" spans="1:5">
      <c r="A73" s="9" t="s">
        <v>533</v>
      </c>
      <c r="B73" s="44" t="s">
        <v>374</v>
      </c>
      <c r="C73" s="81"/>
      <c r="D73" s="81"/>
      <c r="E73" s="81"/>
    </row>
    <row r="74" spans="1:5">
      <c r="A74" s="21" t="s">
        <v>375</v>
      </c>
      <c r="B74" s="44" t="s">
        <v>376</v>
      </c>
      <c r="C74" s="81"/>
      <c r="D74" s="81"/>
      <c r="E74" s="81"/>
    </row>
    <row r="75" spans="1:5">
      <c r="A75" s="9" t="s">
        <v>534</v>
      </c>
      <c r="B75" s="44" t="s">
        <v>377</v>
      </c>
      <c r="C75" s="81"/>
      <c r="D75" s="81"/>
      <c r="E75" s="81"/>
    </row>
    <row r="76" spans="1:5">
      <c r="A76" s="21" t="s">
        <v>378</v>
      </c>
      <c r="B76" s="44" t="s">
        <v>379</v>
      </c>
      <c r="C76" s="81"/>
      <c r="D76" s="81"/>
      <c r="E76" s="81"/>
    </row>
    <row r="77" spans="1:5">
      <c r="A77" s="10" t="s">
        <v>552</v>
      </c>
      <c r="B77" s="109" t="s">
        <v>380</v>
      </c>
      <c r="C77" s="81"/>
      <c r="D77" s="81"/>
      <c r="E77" s="81"/>
    </row>
    <row r="78" spans="1:5">
      <c r="A78" s="5" t="s">
        <v>635</v>
      </c>
      <c r="B78" s="44" t="s">
        <v>381</v>
      </c>
      <c r="C78" s="81">
        <v>7607</v>
      </c>
      <c r="D78" s="81">
        <v>6975</v>
      </c>
      <c r="E78" s="81">
        <v>6975</v>
      </c>
    </row>
    <row r="79" spans="1:5">
      <c r="A79" s="5" t="s">
        <v>636</v>
      </c>
      <c r="B79" s="44" t="s">
        <v>381</v>
      </c>
      <c r="C79" s="81"/>
      <c r="D79" s="81"/>
      <c r="E79" s="81"/>
    </row>
    <row r="80" spans="1:5">
      <c r="A80" s="5" t="s">
        <v>633</v>
      </c>
      <c r="B80" s="44" t="s">
        <v>382</v>
      </c>
      <c r="C80" s="81"/>
      <c r="D80" s="81"/>
      <c r="E80" s="81"/>
    </row>
    <row r="81" spans="1:5">
      <c r="A81" s="5" t="s">
        <v>634</v>
      </c>
      <c r="B81" s="44" t="s">
        <v>382</v>
      </c>
      <c r="C81" s="81"/>
      <c r="D81" s="81"/>
      <c r="E81" s="81"/>
    </row>
    <row r="82" spans="1:5">
      <c r="A82" s="6" t="s">
        <v>553</v>
      </c>
      <c r="B82" s="109" t="s">
        <v>383</v>
      </c>
      <c r="C82" s="24">
        <f>SUM(C78:C81)</f>
        <v>7607</v>
      </c>
      <c r="D82" s="81">
        <f>SUM(D78:D81)</f>
        <v>6975</v>
      </c>
      <c r="E82" s="81">
        <f>SUM(E78:E81)</f>
        <v>6975</v>
      </c>
    </row>
    <row r="83" spans="1:5">
      <c r="A83" s="21" t="s">
        <v>384</v>
      </c>
      <c r="B83" s="44" t="s">
        <v>385</v>
      </c>
      <c r="C83" s="81"/>
      <c r="D83" s="81"/>
      <c r="E83" s="81">
        <v>695</v>
      </c>
    </row>
    <row r="84" spans="1:5">
      <c r="A84" s="21" t="s">
        <v>386</v>
      </c>
      <c r="B84" s="44" t="s">
        <v>387</v>
      </c>
      <c r="C84" s="84"/>
      <c r="D84" s="81"/>
      <c r="E84" s="81"/>
    </row>
    <row r="85" spans="1:5">
      <c r="A85" s="21" t="s">
        <v>388</v>
      </c>
      <c r="B85" s="44" t="s">
        <v>389</v>
      </c>
      <c r="C85" s="84"/>
      <c r="D85" s="81"/>
      <c r="E85" s="81"/>
    </row>
    <row r="86" spans="1:5">
      <c r="A86" s="21" t="s">
        <v>390</v>
      </c>
      <c r="B86" s="44" t="s">
        <v>391</v>
      </c>
      <c r="C86" s="84"/>
      <c r="D86" s="81"/>
      <c r="E86" s="81"/>
    </row>
    <row r="87" spans="1:5">
      <c r="A87" s="9" t="s">
        <v>535</v>
      </c>
      <c r="B87" s="44" t="s">
        <v>392</v>
      </c>
      <c r="C87" s="84"/>
      <c r="D87" s="81"/>
      <c r="E87" s="81"/>
    </row>
    <row r="88" spans="1:5">
      <c r="A88" s="11" t="s">
        <v>554</v>
      </c>
      <c r="B88" s="109" t="s">
        <v>394</v>
      </c>
      <c r="C88" s="111">
        <f>SUM(C72+C77+C82+C83+C84+C85+C86+C87)</f>
        <v>7607</v>
      </c>
      <c r="D88" s="81">
        <f>SUM(D72+D77+D82+D83+D84+D85+D86+D87)</f>
        <v>6975</v>
      </c>
      <c r="E88" s="81">
        <f>SUM(E72+E77+E82+E83+E84+E85+E86+E87)</f>
        <v>7670</v>
      </c>
    </row>
    <row r="89" spans="1:5">
      <c r="A89" s="9" t="s">
        <v>395</v>
      </c>
      <c r="B89" s="44" t="s">
        <v>396</v>
      </c>
      <c r="C89" s="84"/>
      <c r="D89" s="81"/>
      <c r="E89" s="81"/>
    </row>
    <row r="90" spans="1:5">
      <c r="A90" s="9" t="s">
        <v>397</v>
      </c>
      <c r="B90" s="44" t="s">
        <v>398</v>
      </c>
      <c r="C90" s="84"/>
      <c r="D90" s="81"/>
      <c r="E90" s="81"/>
    </row>
    <row r="91" spans="1:5">
      <c r="A91" s="21" t="s">
        <v>399</v>
      </c>
      <c r="B91" s="44" t="s">
        <v>400</v>
      </c>
      <c r="C91" s="84"/>
      <c r="D91" s="81"/>
      <c r="E91" s="81"/>
    </row>
    <row r="92" spans="1:5">
      <c r="A92" s="21" t="s">
        <v>536</v>
      </c>
      <c r="B92" s="44" t="s">
        <v>401</v>
      </c>
      <c r="C92" s="84"/>
      <c r="D92" s="81"/>
      <c r="E92" s="81"/>
    </row>
    <row r="93" spans="1:5">
      <c r="A93" s="10" t="s">
        <v>555</v>
      </c>
      <c r="B93" s="109" t="s">
        <v>402</v>
      </c>
      <c r="C93" s="84"/>
      <c r="D93" s="81"/>
      <c r="E93" s="81"/>
    </row>
    <row r="94" spans="1:5">
      <c r="A94" s="11" t="s">
        <v>403</v>
      </c>
      <c r="B94" s="109" t="s">
        <v>404</v>
      </c>
      <c r="C94" s="84"/>
      <c r="D94" s="81"/>
      <c r="E94" s="81"/>
    </row>
    <row r="95" spans="1:5" ht="15.75">
      <c r="A95" s="60" t="s">
        <v>556</v>
      </c>
      <c r="B95" s="110" t="s">
        <v>405</v>
      </c>
      <c r="C95" s="112">
        <f>SUM(C88+C93+C94)</f>
        <v>7607</v>
      </c>
      <c r="D95" s="68">
        <f>SUM(D88+D93+D94)</f>
        <v>6975</v>
      </c>
      <c r="E95" s="68">
        <f>SUM(E88+E93+E94)</f>
        <v>7670</v>
      </c>
    </row>
    <row r="96" spans="1:5" ht="15.75">
      <c r="A96" s="65" t="s">
        <v>538</v>
      </c>
      <c r="B96" s="144"/>
      <c r="C96" s="149">
        <f>SUM(C66+C95)</f>
        <v>27663</v>
      </c>
      <c r="D96" s="150">
        <f>SUM(D66+D95)</f>
        <v>32085</v>
      </c>
      <c r="E96" s="150">
        <f>SUM(E66+E95)</f>
        <v>40038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97"/>
  <sheetViews>
    <sheetView workbookViewId="0">
      <selection sqref="A1:N1"/>
    </sheetView>
  </sheetViews>
  <sheetFormatPr defaultRowHeight="15"/>
  <cols>
    <col min="1" max="1" width="92.5703125" customWidth="1"/>
    <col min="3" max="3" width="11" customWidth="1"/>
    <col min="4" max="4" width="13" customWidth="1"/>
    <col min="5" max="5" width="11.7109375" customWidth="1"/>
    <col min="6" max="7" width="10.7109375" customWidth="1"/>
    <col min="8" max="8" width="10.28515625" customWidth="1"/>
    <col min="10" max="10" width="12.28515625" customWidth="1"/>
    <col min="11" max="11" width="10.85546875" customWidth="1"/>
    <col min="12" max="12" width="10.7109375" customWidth="1"/>
    <col min="13" max="13" width="12.28515625" customWidth="1"/>
    <col min="14" max="14" width="11.28515625" customWidth="1"/>
  </cols>
  <sheetData>
    <row r="1" spans="1:14">
      <c r="A1" s="374" t="s">
        <v>789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</row>
    <row r="2" spans="1:14" ht="24" customHeight="1">
      <c r="A2" s="370" t="s">
        <v>759</v>
      </c>
      <c r="B2" s="371"/>
      <c r="C2" s="371"/>
      <c r="D2" s="371"/>
      <c r="E2" s="371"/>
      <c r="F2" s="381"/>
      <c r="G2" s="382"/>
      <c r="H2" s="382"/>
      <c r="I2" s="382"/>
      <c r="J2" s="382"/>
      <c r="K2" s="382"/>
      <c r="L2" s="382"/>
      <c r="M2" s="382"/>
      <c r="N2" s="382"/>
    </row>
    <row r="3" spans="1:14" ht="24" customHeight="1">
      <c r="A3" s="372" t="s">
        <v>575</v>
      </c>
      <c r="B3" s="373"/>
      <c r="C3" s="373"/>
      <c r="D3" s="373"/>
      <c r="E3" s="373"/>
      <c r="F3" s="381"/>
      <c r="G3" s="382"/>
      <c r="H3" s="382"/>
      <c r="I3" s="382"/>
      <c r="J3" s="382"/>
      <c r="K3" s="382"/>
      <c r="L3" s="382"/>
      <c r="M3" s="382"/>
      <c r="N3" s="382"/>
    </row>
    <row r="4" spans="1:14" ht="18">
      <c r="A4" s="25"/>
    </row>
    <row r="5" spans="1:14" ht="30" customHeight="1">
      <c r="A5" s="383" t="s">
        <v>106</v>
      </c>
      <c r="B5" s="385" t="s">
        <v>107</v>
      </c>
      <c r="C5" s="375" t="s">
        <v>608</v>
      </c>
      <c r="D5" s="376"/>
      <c r="E5" s="377"/>
      <c r="F5" s="387" t="s">
        <v>609</v>
      </c>
      <c r="G5" s="376"/>
      <c r="H5" s="388"/>
      <c r="I5" s="375" t="s">
        <v>610</v>
      </c>
      <c r="J5" s="376"/>
      <c r="K5" s="377"/>
      <c r="L5" s="378" t="s">
        <v>668</v>
      </c>
      <c r="M5" s="379"/>
      <c r="N5" s="380"/>
    </row>
    <row r="6" spans="1:14" ht="26.25">
      <c r="A6" s="384"/>
      <c r="B6" s="386"/>
      <c r="C6" s="93" t="s">
        <v>670</v>
      </c>
      <c r="D6" s="3" t="s">
        <v>695</v>
      </c>
      <c r="E6" s="94" t="s">
        <v>696</v>
      </c>
      <c r="F6" s="92" t="s">
        <v>670</v>
      </c>
      <c r="G6" s="3" t="s">
        <v>695</v>
      </c>
      <c r="H6" s="96" t="s">
        <v>696</v>
      </c>
      <c r="I6" s="93" t="s">
        <v>670</v>
      </c>
      <c r="J6" s="3" t="s">
        <v>695</v>
      </c>
      <c r="K6" s="94" t="s">
        <v>696</v>
      </c>
      <c r="L6" s="93" t="s">
        <v>670</v>
      </c>
      <c r="M6" s="3" t="s">
        <v>695</v>
      </c>
      <c r="N6" s="94" t="s">
        <v>696</v>
      </c>
    </row>
    <row r="7" spans="1:14" ht="15" customHeight="1">
      <c r="A7" s="120" t="s">
        <v>285</v>
      </c>
      <c r="B7" s="266" t="s">
        <v>286</v>
      </c>
      <c r="C7" s="98">
        <v>10573</v>
      </c>
      <c r="D7" s="81">
        <v>11573</v>
      </c>
      <c r="E7" s="99">
        <v>11573</v>
      </c>
      <c r="F7" s="80"/>
      <c r="G7" s="19"/>
      <c r="H7" s="97"/>
      <c r="I7" s="95"/>
      <c r="J7" s="19"/>
      <c r="K7" s="79"/>
      <c r="L7" s="98">
        <f>SUM(C7+F7+I7)</f>
        <v>10573</v>
      </c>
      <c r="M7" s="81">
        <f>SUM(D7+G7+J7)</f>
        <v>11573</v>
      </c>
      <c r="N7" s="99">
        <f>SUM(E7+H7+K7)</f>
        <v>11573</v>
      </c>
    </row>
    <row r="8" spans="1:14" ht="15" customHeight="1">
      <c r="A8" s="121" t="s">
        <v>287</v>
      </c>
      <c r="B8" s="266" t="s">
        <v>288</v>
      </c>
      <c r="C8" s="98"/>
      <c r="D8" s="81"/>
      <c r="E8" s="99"/>
      <c r="F8" s="80"/>
      <c r="G8" s="19"/>
      <c r="H8" s="97"/>
      <c r="I8" s="95"/>
      <c r="J8" s="19"/>
      <c r="K8" s="79"/>
      <c r="L8" s="98"/>
      <c r="M8" s="81"/>
      <c r="N8" s="99"/>
    </row>
    <row r="9" spans="1:14" ht="15" customHeight="1">
      <c r="A9" s="121" t="s">
        <v>289</v>
      </c>
      <c r="B9" s="266" t="s">
        <v>290</v>
      </c>
      <c r="C9" s="98">
        <v>4306</v>
      </c>
      <c r="D9" s="81">
        <v>4407</v>
      </c>
      <c r="E9" s="99">
        <v>4407</v>
      </c>
      <c r="F9" s="80"/>
      <c r="G9" s="19"/>
      <c r="H9" s="97"/>
      <c r="I9" s="95"/>
      <c r="J9" s="19"/>
      <c r="K9" s="79"/>
      <c r="L9" s="98">
        <f t="shared" ref="L9:L68" si="0">SUM(C9+F9+I9)</f>
        <v>4306</v>
      </c>
      <c r="M9" s="81">
        <f t="shared" ref="M9:M69" si="1">SUM(D9+G9+J9)</f>
        <v>4407</v>
      </c>
      <c r="N9" s="99">
        <f t="shared" ref="N9:N69" si="2">SUM(E9+H9+K9)</f>
        <v>4407</v>
      </c>
    </row>
    <row r="10" spans="1:14" ht="15" customHeight="1">
      <c r="A10" s="121" t="s">
        <v>291</v>
      </c>
      <c r="B10" s="266" t="s">
        <v>292</v>
      </c>
      <c r="C10" s="98">
        <v>1200</v>
      </c>
      <c r="D10" s="81">
        <v>1200</v>
      </c>
      <c r="E10" s="99">
        <v>1200</v>
      </c>
      <c r="F10" s="80"/>
      <c r="G10" s="19"/>
      <c r="H10" s="97"/>
      <c r="I10" s="95"/>
      <c r="J10" s="19"/>
      <c r="K10" s="79"/>
      <c r="L10" s="98">
        <f t="shared" si="0"/>
        <v>1200</v>
      </c>
      <c r="M10" s="81">
        <f t="shared" si="1"/>
        <v>1200</v>
      </c>
      <c r="N10" s="99">
        <f t="shared" si="2"/>
        <v>1200</v>
      </c>
    </row>
    <row r="11" spans="1:14" ht="15" customHeight="1">
      <c r="A11" s="121" t="s">
        <v>293</v>
      </c>
      <c r="B11" s="266" t="s">
        <v>294</v>
      </c>
      <c r="C11" s="98"/>
      <c r="D11" s="81">
        <v>1524</v>
      </c>
      <c r="E11" s="99">
        <v>1524</v>
      </c>
      <c r="F11" s="80"/>
      <c r="G11" s="19"/>
      <c r="H11" s="97"/>
      <c r="I11" s="95"/>
      <c r="J11" s="19"/>
      <c r="K11" s="79"/>
      <c r="L11" s="98"/>
      <c r="M11" s="81">
        <f t="shared" si="1"/>
        <v>1524</v>
      </c>
      <c r="N11" s="99">
        <f t="shared" si="2"/>
        <v>1524</v>
      </c>
    </row>
    <row r="12" spans="1:14" ht="15" customHeight="1">
      <c r="A12" s="121" t="s">
        <v>295</v>
      </c>
      <c r="B12" s="266" t="s">
        <v>296</v>
      </c>
      <c r="C12" s="98"/>
      <c r="D12" s="81"/>
      <c r="E12" s="99"/>
      <c r="F12" s="80"/>
      <c r="G12" s="19"/>
      <c r="H12" s="97"/>
      <c r="I12" s="95"/>
      <c r="J12" s="19"/>
      <c r="K12" s="79"/>
      <c r="L12" s="98"/>
      <c r="M12" s="81"/>
      <c r="N12" s="99"/>
    </row>
    <row r="13" spans="1:14" ht="15" customHeight="1">
      <c r="A13" s="123" t="s">
        <v>540</v>
      </c>
      <c r="B13" s="267" t="s">
        <v>297</v>
      </c>
      <c r="C13" s="161">
        <f>SUM(C7:C12)</f>
        <v>16079</v>
      </c>
      <c r="D13" s="161">
        <f t="shared" ref="D13:E13" si="3">SUM(D7:D12)</f>
        <v>18704</v>
      </c>
      <c r="E13" s="161">
        <f t="shared" si="3"/>
        <v>18704</v>
      </c>
      <c r="F13" s="80"/>
      <c r="G13" s="19"/>
      <c r="H13" s="97"/>
      <c r="I13" s="95"/>
      <c r="J13" s="19"/>
      <c r="K13" s="79"/>
      <c r="L13" s="161">
        <f t="shared" si="0"/>
        <v>16079</v>
      </c>
      <c r="M13" s="75">
        <f t="shared" si="1"/>
        <v>18704</v>
      </c>
      <c r="N13" s="162">
        <f t="shared" si="2"/>
        <v>18704</v>
      </c>
    </row>
    <row r="14" spans="1:14" ht="15" customHeight="1">
      <c r="A14" s="121" t="s">
        <v>298</v>
      </c>
      <c r="B14" s="266" t="s">
        <v>299</v>
      </c>
      <c r="C14" s="98"/>
      <c r="D14" s="81"/>
      <c r="E14" s="99"/>
      <c r="F14" s="80"/>
      <c r="G14" s="19"/>
      <c r="H14" s="97"/>
      <c r="I14" s="95"/>
      <c r="J14" s="19"/>
      <c r="K14" s="79"/>
      <c r="L14" s="98"/>
      <c r="M14" s="81"/>
      <c r="N14" s="99"/>
    </row>
    <row r="15" spans="1:14" ht="15" customHeight="1">
      <c r="A15" s="121" t="s">
        <v>300</v>
      </c>
      <c r="B15" s="266" t="s">
        <v>301</v>
      </c>
      <c r="C15" s="98"/>
      <c r="D15" s="81"/>
      <c r="E15" s="99"/>
      <c r="F15" s="80"/>
      <c r="G15" s="19"/>
      <c r="H15" s="97"/>
      <c r="I15" s="95"/>
      <c r="J15" s="19"/>
      <c r="K15" s="79"/>
      <c r="L15" s="98"/>
      <c r="M15" s="81"/>
      <c r="N15" s="99"/>
    </row>
    <row r="16" spans="1:14" ht="15" customHeight="1">
      <c r="A16" s="121" t="s">
        <v>502</v>
      </c>
      <c r="B16" s="266" t="s">
        <v>302</v>
      </c>
      <c r="C16" s="98"/>
      <c r="D16" s="81"/>
      <c r="E16" s="99"/>
      <c r="F16" s="80"/>
      <c r="G16" s="19"/>
      <c r="H16" s="97"/>
      <c r="I16" s="95"/>
      <c r="J16" s="19"/>
      <c r="K16" s="79"/>
      <c r="L16" s="98"/>
      <c r="M16" s="81"/>
      <c r="N16" s="99"/>
    </row>
    <row r="17" spans="1:14" ht="15" customHeight="1">
      <c r="A17" s="121" t="s">
        <v>503</v>
      </c>
      <c r="B17" s="266" t="s">
        <v>303</v>
      </c>
      <c r="C17" s="98"/>
      <c r="D17" s="81"/>
      <c r="E17" s="99"/>
      <c r="F17" s="80"/>
      <c r="G17" s="19"/>
      <c r="H17" s="97"/>
      <c r="I17" s="95"/>
      <c r="J17" s="19"/>
      <c r="K17" s="79"/>
      <c r="L17" s="98"/>
      <c r="M17" s="81"/>
      <c r="N17" s="99"/>
    </row>
    <row r="18" spans="1:14" ht="15" customHeight="1">
      <c r="A18" s="121" t="s">
        <v>504</v>
      </c>
      <c r="B18" s="266" t="s">
        <v>304</v>
      </c>
      <c r="C18" s="98">
        <v>661</v>
      </c>
      <c r="D18" s="81">
        <v>661</v>
      </c>
      <c r="E18" s="99">
        <v>1599</v>
      </c>
      <c r="F18" s="80"/>
      <c r="G18" s="19"/>
      <c r="H18" s="97"/>
      <c r="I18" s="95"/>
      <c r="J18" s="19"/>
      <c r="K18" s="79"/>
      <c r="L18" s="98">
        <f t="shared" si="0"/>
        <v>661</v>
      </c>
      <c r="M18" s="81">
        <f t="shared" si="1"/>
        <v>661</v>
      </c>
      <c r="N18" s="99">
        <f t="shared" si="2"/>
        <v>1599</v>
      </c>
    </row>
    <row r="19" spans="1:14" ht="15" customHeight="1">
      <c r="A19" s="108" t="s">
        <v>541</v>
      </c>
      <c r="B19" s="268" t="s">
        <v>305</v>
      </c>
      <c r="C19" s="161">
        <f>SUM(C13+C18)</f>
        <v>16740</v>
      </c>
      <c r="D19" s="161">
        <f t="shared" ref="D19:E19" si="4">SUM(D13+D18)</f>
        <v>19365</v>
      </c>
      <c r="E19" s="161">
        <f t="shared" si="4"/>
        <v>20303</v>
      </c>
      <c r="F19" s="80"/>
      <c r="G19" s="19"/>
      <c r="H19" s="97"/>
      <c r="I19" s="95"/>
      <c r="J19" s="19"/>
      <c r="K19" s="79"/>
      <c r="L19" s="161">
        <f t="shared" si="0"/>
        <v>16740</v>
      </c>
      <c r="M19" s="75">
        <f t="shared" si="1"/>
        <v>19365</v>
      </c>
      <c r="N19" s="162">
        <f t="shared" si="2"/>
        <v>20303</v>
      </c>
    </row>
    <row r="20" spans="1:14" ht="15" customHeight="1">
      <c r="A20" s="121" t="s">
        <v>508</v>
      </c>
      <c r="B20" s="266" t="s">
        <v>314</v>
      </c>
      <c r="C20" s="98"/>
      <c r="D20" s="81"/>
      <c r="E20" s="99"/>
      <c r="F20" s="80"/>
      <c r="G20" s="19"/>
      <c r="H20" s="97"/>
      <c r="I20" s="95"/>
      <c r="J20" s="19"/>
      <c r="K20" s="79"/>
      <c r="L20" s="98"/>
      <c r="M20" s="81"/>
      <c r="N20" s="99"/>
    </row>
    <row r="21" spans="1:14" ht="15" customHeight="1">
      <c r="A21" s="121" t="s">
        <v>509</v>
      </c>
      <c r="B21" s="266" t="s">
        <v>315</v>
      </c>
      <c r="C21" s="98"/>
      <c r="D21" s="81"/>
      <c r="E21" s="99"/>
      <c r="F21" s="80"/>
      <c r="G21" s="19"/>
      <c r="H21" s="97"/>
      <c r="I21" s="95"/>
      <c r="J21" s="19"/>
      <c r="K21" s="79"/>
      <c r="L21" s="98"/>
      <c r="M21" s="81"/>
      <c r="N21" s="99"/>
    </row>
    <row r="22" spans="1:14" ht="15" customHeight="1">
      <c r="A22" s="123" t="s">
        <v>543</v>
      </c>
      <c r="B22" s="267" t="s">
        <v>316</v>
      </c>
      <c r="C22" s="98"/>
      <c r="D22" s="81"/>
      <c r="E22" s="99"/>
      <c r="F22" s="80"/>
      <c r="G22" s="19"/>
      <c r="H22" s="97"/>
      <c r="I22" s="95"/>
      <c r="J22" s="19"/>
      <c r="K22" s="79"/>
      <c r="L22" s="98"/>
      <c r="M22" s="81"/>
      <c r="N22" s="99"/>
    </row>
    <row r="23" spans="1:14" ht="15" customHeight="1">
      <c r="A23" s="121" t="s">
        <v>510</v>
      </c>
      <c r="B23" s="266" t="s">
        <v>317</v>
      </c>
      <c r="C23" s="98"/>
      <c r="D23" s="81"/>
      <c r="E23" s="99"/>
      <c r="F23" s="80"/>
      <c r="G23" s="19"/>
      <c r="H23" s="97"/>
      <c r="I23" s="95"/>
      <c r="J23" s="19"/>
      <c r="K23" s="79"/>
      <c r="L23" s="98"/>
      <c r="M23" s="81"/>
      <c r="N23" s="99"/>
    </row>
    <row r="24" spans="1:14" ht="15" customHeight="1">
      <c r="A24" s="121" t="s">
        <v>511</v>
      </c>
      <c r="B24" s="266" t="s">
        <v>318</v>
      </c>
      <c r="C24" s="98"/>
      <c r="D24" s="81"/>
      <c r="E24" s="99"/>
      <c r="F24" s="80"/>
      <c r="G24" s="19"/>
      <c r="H24" s="97"/>
      <c r="I24" s="95"/>
      <c r="J24" s="19"/>
      <c r="K24" s="79"/>
      <c r="L24" s="98"/>
      <c r="M24" s="81"/>
      <c r="N24" s="99"/>
    </row>
    <row r="25" spans="1:14" ht="15" customHeight="1">
      <c r="A25" s="121" t="s">
        <v>512</v>
      </c>
      <c r="B25" s="266" t="s">
        <v>319</v>
      </c>
      <c r="C25" s="98">
        <v>287</v>
      </c>
      <c r="D25" s="100">
        <v>287</v>
      </c>
      <c r="E25" s="163">
        <v>255</v>
      </c>
      <c r="F25" s="80"/>
      <c r="G25" s="19"/>
      <c r="H25" s="97"/>
      <c r="I25" s="95"/>
      <c r="J25" s="19"/>
      <c r="K25" s="79"/>
      <c r="L25" s="98">
        <f t="shared" si="0"/>
        <v>287</v>
      </c>
      <c r="M25" s="81">
        <f t="shared" si="1"/>
        <v>287</v>
      </c>
      <c r="N25" s="99">
        <f t="shared" si="2"/>
        <v>255</v>
      </c>
    </row>
    <row r="26" spans="1:14" ht="15" customHeight="1">
      <c r="A26" s="121" t="s">
        <v>513</v>
      </c>
      <c r="B26" s="266" t="s">
        <v>320</v>
      </c>
      <c r="C26" s="98">
        <v>1404</v>
      </c>
      <c r="D26" s="100">
        <v>2719</v>
      </c>
      <c r="E26" s="163">
        <v>4992</v>
      </c>
      <c r="F26" s="80"/>
      <c r="G26" s="19"/>
      <c r="H26" s="97"/>
      <c r="I26" s="95"/>
      <c r="J26" s="19"/>
      <c r="K26" s="79"/>
      <c r="L26" s="98">
        <f t="shared" si="0"/>
        <v>1404</v>
      </c>
      <c r="M26" s="81">
        <f t="shared" si="1"/>
        <v>2719</v>
      </c>
      <c r="N26" s="99">
        <f t="shared" si="2"/>
        <v>4992</v>
      </c>
    </row>
    <row r="27" spans="1:14" ht="15" customHeight="1">
      <c r="A27" s="121" t="s">
        <v>514</v>
      </c>
      <c r="B27" s="266" t="s">
        <v>323</v>
      </c>
      <c r="C27" s="98"/>
      <c r="D27" s="100"/>
      <c r="E27" s="163"/>
      <c r="F27" s="80"/>
      <c r="G27" s="19"/>
      <c r="H27" s="97"/>
      <c r="I27" s="95"/>
      <c r="J27" s="19"/>
      <c r="K27" s="79"/>
      <c r="L27" s="98"/>
      <c r="M27" s="81"/>
      <c r="N27" s="99"/>
    </row>
    <row r="28" spans="1:14" ht="15" customHeight="1">
      <c r="A28" s="121" t="s">
        <v>324</v>
      </c>
      <c r="B28" s="266" t="s">
        <v>325</v>
      </c>
      <c r="C28" s="98"/>
      <c r="D28" s="100"/>
      <c r="E28" s="163"/>
      <c r="F28" s="80"/>
      <c r="G28" s="19"/>
      <c r="H28" s="97"/>
      <c r="I28" s="95"/>
      <c r="J28" s="19"/>
      <c r="K28" s="79"/>
      <c r="L28" s="98"/>
      <c r="M28" s="81"/>
      <c r="N28" s="99"/>
    </row>
    <row r="29" spans="1:14" ht="15" customHeight="1">
      <c r="A29" s="121" t="s">
        <v>515</v>
      </c>
      <c r="B29" s="266" t="s">
        <v>326</v>
      </c>
      <c r="C29" s="98">
        <v>471</v>
      </c>
      <c r="D29" s="100">
        <v>471</v>
      </c>
      <c r="E29" s="163">
        <v>580</v>
      </c>
      <c r="F29" s="80"/>
      <c r="G29" s="19"/>
      <c r="H29" s="97"/>
      <c r="I29" s="95"/>
      <c r="J29" s="19"/>
      <c r="K29" s="79"/>
      <c r="L29" s="98">
        <f t="shared" si="0"/>
        <v>471</v>
      </c>
      <c r="M29" s="81">
        <f t="shared" si="1"/>
        <v>471</v>
      </c>
      <c r="N29" s="99">
        <f t="shared" si="2"/>
        <v>580</v>
      </c>
    </row>
    <row r="30" spans="1:14" ht="15" customHeight="1">
      <c r="A30" s="121" t="s">
        <v>516</v>
      </c>
      <c r="B30" s="266" t="s">
        <v>331</v>
      </c>
      <c r="C30" s="98">
        <v>36</v>
      </c>
      <c r="D30" s="100">
        <v>36</v>
      </c>
      <c r="E30" s="163">
        <v>169</v>
      </c>
      <c r="F30" s="80"/>
      <c r="G30" s="19"/>
      <c r="H30" s="97"/>
      <c r="I30" s="95"/>
      <c r="J30" s="19"/>
      <c r="K30" s="79"/>
      <c r="L30" s="98">
        <f t="shared" si="0"/>
        <v>36</v>
      </c>
      <c r="M30" s="81">
        <f t="shared" si="1"/>
        <v>36</v>
      </c>
      <c r="N30" s="99">
        <f t="shared" si="2"/>
        <v>169</v>
      </c>
    </row>
    <row r="31" spans="1:14" ht="15" customHeight="1">
      <c r="A31" s="123" t="s">
        <v>544</v>
      </c>
      <c r="B31" s="267" t="s">
        <v>334</v>
      </c>
      <c r="C31" s="98">
        <v>1911</v>
      </c>
      <c r="D31" s="100">
        <v>3226</v>
      </c>
      <c r="E31" s="163">
        <v>5741</v>
      </c>
      <c r="F31" s="80"/>
      <c r="G31" s="19"/>
      <c r="H31" s="97"/>
      <c r="I31" s="95"/>
      <c r="J31" s="19"/>
      <c r="K31" s="79"/>
      <c r="L31" s="98">
        <f t="shared" si="0"/>
        <v>1911</v>
      </c>
      <c r="M31" s="81">
        <f t="shared" si="1"/>
        <v>3226</v>
      </c>
      <c r="N31" s="99">
        <f t="shared" si="2"/>
        <v>5741</v>
      </c>
    </row>
    <row r="32" spans="1:14" ht="15" customHeight="1">
      <c r="A32" s="121" t="s">
        <v>517</v>
      </c>
      <c r="B32" s="266" t="s">
        <v>335</v>
      </c>
      <c r="C32" s="98">
        <v>21</v>
      </c>
      <c r="D32" s="100">
        <v>21</v>
      </c>
      <c r="E32" s="163">
        <v>71</v>
      </c>
      <c r="F32" s="80"/>
      <c r="G32" s="19"/>
      <c r="H32" s="97"/>
      <c r="I32" s="95"/>
      <c r="J32" s="19"/>
      <c r="K32" s="79"/>
      <c r="L32" s="98">
        <f t="shared" si="0"/>
        <v>21</v>
      </c>
      <c r="M32" s="81">
        <f t="shared" si="1"/>
        <v>21</v>
      </c>
      <c r="N32" s="99">
        <f t="shared" si="2"/>
        <v>71</v>
      </c>
    </row>
    <row r="33" spans="1:14" ht="15" customHeight="1">
      <c r="A33" s="108" t="s">
        <v>545</v>
      </c>
      <c r="B33" s="268" t="s">
        <v>336</v>
      </c>
      <c r="C33" s="161">
        <f>SUM(C22+C23+C24+C25+C31+C32)</f>
        <v>2219</v>
      </c>
      <c r="D33" s="161">
        <f t="shared" ref="D33:E33" si="5">SUM(D22+D23+D24+D25+D31+D32)</f>
        <v>3534</v>
      </c>
      <c r="E33" s="161">
        <f t="shared" si="5"/>
        <v>6067</v>
      </c>
      <c r="F33" s="80"/>
      <c r="G33" s="19"/>
      <c r="H33" s="97"/>
      <c r="I33" s="95"/>
      <c r="J33" s="19"/>
      <c r="K33" s="79"/>
      <c r="L33" s="161">
        <f t="shared" si="0"/>
        <v>2219</v>
      </c>
      <c r="M33" s="75">
        <f t="shared" si="1"/>
        <v>3534</v>
      </c>
      <c r="N33" s="162">
        <f t="shared" si="2"/>
        <v>6067</v>
      </c>
    </row>
    <row r="34" spans="1:14" ht="15" customHeight="1">
      <c r="A34" s="85" t="s">
        <v>337</v>
      </c>
      <c r="B34" s="266" t="s">
        <v>338</v>
      </c>
      <c r="C34" s="98"/>
      <c r="D34" s="100"/>
      <c r="E34" s="163"/>
      <c r="F34" s="80"/>
      <c r="G34" s="19"/>
      <c r="H34" s="97"/>
      <c r="I34" s="95"/>
      <c r="J34" s="19"/>
      <c r="K34" s="79"/>
      <c r="L34" s="98"/>
      <c r="M34" s="81"/>
      <c r="N34" s="99"/>
    </row>
    <row r="35" spans="1:14" ht="15" customHeight="1">
      <c r="A35" s="85" t="s">
        <v>518</v>
      </c>
      <c r="B35" s="266" t="s">
        <v>339</v>
      </c>
      <c r="C35" s="98">
        <v>0</v>
      </c>
      <c r="D35" s="100">
        <v>200</v>
      </c>
      <c r="E35" s="163">
        <v>197</v>
      </c>
      <c r="F35" s="80"/>
      <c r="G35" s="19"/>
      <c r="H35" s="97"/>
      <c r="I35" s="95"/>
      <c r="J35" s="19"/>
      <c r="K35" s="79"/>
      <c r="L35" s="98"/>
      <c r="M35" s="81">
        <f t="shared" si="1"/>
        <v>200</v>
      </c>
      <c r="N35" s="99">
        <f t="shared" si="2"/>
        <v>197</v>
      </c>
    </row>
    <row r="36" spans="1:14" ht="15" customHeight="1">
      <c r="A36" s="85" t="s">
        <v>519</v>
      </c>
      <c r="B36" s="266" t="s">
        <v>340</v>
      </c>
      <c r="C36" s="98"/>
      <c r="D36" s="100"/>
      <c r="E36" s="163"/>
      <c r="F36" s="80"/>
      <c r="G36" s="19"/>
      <c r="H36" s="97"/>
      <c r="I36" s="95"/>
      <c r="J36" s="19"/>
      <c r="K36" s="79"/>
      <c r="L36" s="98"/>
      <c r="M36" s="81"/>
      <c r="N36" s="99"/>
    </row>
    <row r="37" spans="1:14" ht="15" customHeight="1">
      <c r="A37" s="85" t="s">
        <v>520</v>
      </c>
      <c r="B37" s="266" t="s">
        <v>341</v>
      </c>
      <c r="C37" s="98">
        <v>506</v>
      </c>
      <c r="D37" s="100">
        <v>506</v>
      </c>
      <c r="E37" s="163">
        <v>120</v>
      </c>
      <c r="F37" s="80"/>
      <c r="G37" s="19"/>
      <c r="H37" s="97"/>
      <c r="I37" s="95"/>
      <c r="J37" s="19"/>
      <c r="K37" s="79"/>
      <c r="L37" s="98">
        <f t="shared" si="0"/>
        <v>506</v>
      </c>
      <c r="M37" s="81">
        <f t="shared" si="1"/>
        <v>506</v>
      </c>
      <c r="N37" s="99">
        <f t="shared" si="2"/>
        <v>120</v>
      </c>
    </row>
    <row r="38" spans="1:14" ht="15" customHeight="1">
      <c r="A38" s="85" t="s">
        <v>342</v>
      </c>
      <c r="B38" s="266" t="s">
        <v>343</v>
      </c>
      <c r="C38" s="98"/>
      <c r="D38" s="100"/>
      <c r="E38" s="163"/>
      <c r="F38" s="80"/>
      <c r="G38" s="19"/>
      <c r="H38" s="97"/>
      <c r="I38" s="95"/>
      <c r="J38" s="19"/>
      <c r="K38" s="79"/>
      <c r="L38" s="98"/>
      <c r="M38" s="81"/>
      <c r="N38" s="99"/>
    </row>
    <row r="39" spans="1:14" ht="15" customHeight="1">
      <c r="A39" s="85" t="s">
        <v>344</v>
      </c>
      <c r="B39" s="266" t="s">
        <v>345</v>
      </c>
      <c r="C39" s="98"/>
      <c r="D39" s="100"/>
      <c r="E39" s="163"/>
      <c r="F39" s="80"/>
      <c r="G39" s="19"/>
      <c r="H39" s="97"/>
      <c r="I39" s="95"/>
      <c r="J39" s="19"/>
      <c r="K39" s="79"/>
      <c r="L39" s="98"/>
      <c r="M39" s="81"/>
      <c r="N39" s="99"/>
    </row>
    <row r="40" spans="1:14" ht="15" customHeight="1">
      <c r="A40" s="85" t="s">
        <v>346</v>
      </c>
      <c r="B40" s="266" t="s">
        <v>347</v>
      </c>
      <c r="C40" s="98"/>
      <c r="D40" s="100"/>
      <c r="E40" s="163"/>
      <c r="F40" s="80"/>
      <c r="G40" s="19"/>
      <c r="H40" s="97"/>
      <c r="I40" s="95"/>
      <c r="J40" s="19"/>
      <c r="K40" s="79"/>
      <c r="L40" s="98"/>
      <c r="M40" s="81"/>
      <c r="N40" s="99"/>
    </row>
    <row r="41" spans="1:14" ht="15" customHeight="1">
      <c r="A41" s="85" t="s">
        <v>521</v>
      </c>
      <c r="B41" s="266" t="s">
        <v>348</v>
      </c>
      <c r="C41" s="98">
        <v>34</v>
      </c>
      <c r="D41" s="100">
        <v>34</v>
      </c>
      <c r="E41" s="163">
        <v>31</v>
      </c>
      <c r="F41" s="80"/>
      <c r="G41" s="19"/>
      <c r="H41" s="97"/>
      <c r="I41" s="95"/>
      <c r="J41" s="19"/>
      <c r="K41" s="79"/>
      <c r="L41" s="98">
        <f t="shared" si="0"/>
        <v>34</v>
      </c>
      <c r="M41" s="81">
        <f t="shared" si="1"/>
        <v>34</v>
      </c>
      <c r="N41" s="99">
        <f t="shared" si="2"/>
        <v>31</v>
      </c>
    </row>
    <row r="42" spans="1:14" ht="15" customHeight="1">
      <c r="A42" s="85" t="s">
        <v>522</v>
      </c>
      <c r="B42" s="266" t="s">
        <v>349</v>
      </c>
      <c r="C42" s="98"/>
      <c r="D42" s="100"/>
      <c r="E42" s="163"/>
      <c r="F42" s="80"/>
      <c r="G42" s="19"/>
      <c r="H42" s="97"/>
      <c r="I42" s="95"/>
      <c r="J42" s="19"/>
      <c r="K42" s="79"/>
      <c r="L42" s="98"/>
      <c r="M42" s="81"/>
      <c r="N42" s="99"/>
    </row>
    <row r="43" spans="1:14" ht="15" customHeight="1">
      <c r="A43" s="85" t="s">
        <v>523</v>
      </c>
      <c r="B43" s="266" t="s">
        <v>350</v>
      </c>
      <c r="C43" s="98">
        <v>488</v>
      </c>
      <c r="D43" s="100">
        <v>488</v>
      </c>
      <c r="E43" s="163">
        <v>249</v>
      </c>
      <c r="F43" s="80"/>
      <c r="G43" s="19"/>
      <c r="H43" s="97"/>
      <c r="I43" s="95"/>
      <c r="J43" s="19"/>
      <c r="K43" s="79"/>
      <c r="L43" s="98">
        <f t="shared" si="0"/>
        <v>488</v>
      </c>
      <c r="M43" s="81">
        <f t="shared" si="1"/>
        <v>488</v>
      </c>
      <c r="N43" s="99">
        <f t="shared" si="2"/>
        <v>249</v>
      </c>
    </row>
    <row r="44" spans="1:14" ht="15" customHeight="1">
      <c r="A44" s="107" t="s">
        <v>546</v>
      </c>
      <c r="B44" s="268" t="s">
        <v>351</v>
      </c>
      <c r="C44" s="161">
        <f>SUM(C34:C43)</f>
        <v>1028</v>
      </c>
      <c r="D44" s="161">
        <f t="shared" ref="D44:E44" si="6">SUM(D34:D43)</f>
        <v>1228</v>
      </c>
      <c r="E44" s="161">
        <f t="shared" si="6"/>
        <v>597</v>
      </c>
      <c r="F44" s="80"/>
      <c r="G44" s="19"/>
      <c r="H44" s="97"/>
      <c r="I44" s="95"/>
      <c r="J44" s="19"/>
      <c r="K44" s="79"/>
      <c r="L44" s="161">
        <f t="shared" si="0"/>
        <v>1028</v>
      </c>
      <c r="M44" s="75">
        <f t="shared" si="1"/>
        <v>1228</v>
      </c>
      <c r="N44" s="162">
        <f t="shared" si="2"/>
        <v>597</v>
      </c>
    </row>
    <row r="45" spans="1:14" ht="15" customHeight="1">
      <c r="A45" s="85" t="s">
        <v>360</v>
      </c>
      <c r="B45" s="266" t="s">
        <v>361</v>
      </c>
      <c r="C45" s="98"/>
      <c r="D45" s="81"/>
      <c r="E45" s="99"/>
      <c r="F45" s="80"/>
      <c r="G45" s="19"/>
      <c r="H45" s="97"/>
      <c r="I45" s="95"/>
      <c r="J45" s="19"/>
      <c r="K45" s="79"/>
      <c r="L45" s="98"/>
      <c r="M45" s="81"/>
      <c r="N45" s="99"/>
    </row>
    <row r="46" spans="1:14" ht="15" customHeight="1">
      <c r="A46" s="121" t="s">
        <v>527</v>
      </c>
      <c r="B46" s="266" t="s">
        <v>755</v>
      </c>
      <c r="C46" s="98">
        <v>69</v>
      </c>
      <c r="D46" s="81">
        <v>231</v>
      </c>
      <c r="E46" s="99">
        <v>286</v>
      </c>
      <c r="F46" s="80"/>
      <c r="G46" s="19"/>
      <c r="H46" s="97"/>
      <c r="I46" s="95"/>
      <c r="J46" s="19"/>
      <c r="K46" s="79"/>
      <c r="L46" s="98">
        <f t="shared" si="0"/>
        <v>69</v>
      </c>
      <c r="M46" s="81">
        <f t="shared" si="1"/>
        <v>231</v>
      </c>
      <c r="N46" s="99">
        <f t="shared" si="2"/>
        <v>286</v>
      </c>
    </row>
    <row r="47" spans="1:14" ht="15" customHeight="1">
      <c r="A47" s="85" t="s">
        <v>528</v>
      </c>
      <c r="B47" s="266" t="s">
        <v>756</v>
      </c>
      <c r="C47" s="98"/>
      <c r="D47" s="81"/>
      <c r="E47" s="99">
        <v>4240</v>
      </c>
      <c r="F47" s="80"/>
      <c r="G47" s="19"/>
      <c r="H47" s="97"/>
      <c r="I47" s="95"/>
      <c r="J47" s="19"/>
      <c r="K47" s="79"/>
      <c r="L47" s="98"/>
      <c r="M47" s="81"/>
      <c r="N47" s="99">
        <f t="shared" si="2"/>
        <v>4240</v>
      </c>
    </row>
    <row r="48" spans="1:14" ht="15" customHeight="1">
      <c r="A48" s="108" t="s">
        <v>548</v>
      </c>
      <c r="B48" s="268" t="s">
        <v>362</v>
      </c>
      <c r="C48" s="98">
        <f>SUM(C45:C47)</f>
        <v>69</v>
      </c>
      <c r="D48" s="98">
        <f t="shared" ref="D48:E48" si="7">SUM(D45:D47)</f>
        <v>231</v>
      </c>
      <c r="E48" s="98">
        <f t="shared" si="7"/>
        <v>4526</v>
      </c>
      <c r="F48" s="80"/>
      <c r="G48" s="19"/>
      <c r="H48" s="97"/>
      <c r="I48" s="95"/>
      <c r="J48" s="19"/>
      <c r="K48" s="79"/>
      <c r="L48" s="98">
        <f t="shared" si="0"/>
        <v>69</v>
      </c>
      <c r="M48" s="81">
        <f t="shared" si="1"/>
        <v>231</v>
      </c>
      <c r="N48" s="99">
        <f t="shared" si="2"/>
        <v>4526</v>
      </c>
    </row>
    <row r="49" spans="1:14" ht="15" customHeight="1">
      <c r="A49" s="262" t="s">
        <v>607</v>
      </c>
      <c r="B49" s="269"/>
      <c r="C49" s="182"/>
      <c r="D49" s="147"/>
      <c r="E49" s="164"/>
      <c r="F49" s="156"/>
      <c r="G49" s="67"/>
      <c r="H49" s="170"/>
      <c r="I49" s="174"/>
      <c r="J49" s="67"/>
      <c r="K49" s="175"/>
      <c r="L49" s="175"/>
      <c r="M49" s="175"/>
      <c r="N49" s="175"/>
    </row>
    <row r="50" spans="1:14" ht="15" customHeight="1">
      <c r="A50" s="121" t="s">
        <v>306</v>
      </c>
      <c r="B50" s="266" t="s">
        <v>307</v>
      </c>
      <c r="C50" s="98"/>
      <c r="D50" s="81">
        <v>750</v>
      </c>
      <c r="E50" s="99">
        <v>750</v>
      </c>
      <c r="F50" s="80"/>
      <c r="G50" s="19"/>
      <c r="H50" s="97"/>
      <c r="I50" s="95"/>
      <c r="J50" s="19"/>
      <c r="K50" s="79"/>
      <c r="L50" s="98"/>
      <c r="M50" s="81">
        <f t="shared" si="1"/>
        <v>750</v>
      </c>
      <c r="N50" s="99">
        <f t="shared" si="2"/>
        <v>750</v>
      </c>
    </row>
    <row r="51" spans="1:14" ht="15" customHeight="1">
      <c r="A51" s="121" t="s">
        <v>308</v>
      </c>
      <c r="B51" s="266" t="s">
        <v>309</v>
      </c>
      <c r="C51" s="98"/>
      <c r="D51" s="81"/>
      <c r="E51" s="99"/>
      <c r="F51" s="80"/>
      <c r="G51" s="19"/>
      <c r="H51" s="97"/>
      <c r="I51" s="95"/>
      <c r="J51" s="19"/>
      <c r="K51" s="79"/>
      <c r="L51" s="98"/>
      <c r="M51" s="81"/>
      <c r="N51" s="99"/>
    </row>
    <row r="52" spans="1:14" ht="15" customHeight="1">
      <c r="A52" s="121" t="s">
        <v>505</v>
      </c>
      <c r="B52" s="266" t="s">
        <v>310</v>
      </c>
      <c r="C52" s="98"/>
      <c r="D52" s="81"/>
      <c r="E52" s="99"/>
      <c r="F52" s="80"/>
      <c r="G52" s="19"/>
      <c r="H52" s="97"/>
      <c r="I52" s="95"/>
      <c r="J52" s="19"/>
      <c r="K52" s="79"/>
      <c r="L52" s="98"/>
      <c r="M52" s="81"/>
      <c r="N52" s="99"/>
    </row>
    <row r="53" spans="1:14" ht="15" customHeight="1">
      <c r="A53" s="121" t="s">
        <v>506</v>
      </c>
      <c r="B53" s="266" t="s">
        <v>311</v>
      </c>
      <c r="C53" s="98"/>
      <c r="D53" s="81"/>
      <c r="E53" s="99"/>
      <c r="F53" s="80"/>
      <c r="G53" s="19"/>
      <c r="H53" s="97"/>
      <c r="I53" s="95"/>
      <c r="J53" s="19"/>
      <c r="K53" s="79"/>
      <c r="L53" s="98"/>
      <c r="M53" s="81"/>
      <c r="N53" s="99"/>
    </row>
    <row r="54" spans="1:14" ht="15" customHeight="1">
      <c r="A54" s="121" t="s">
        <v>507</v>
      </c>
      <c r="B54" s="266" t="s">
        <v>312</v>
      </c>
      <c r="C54" s="98"/>
      <c r="D54" s="81"/>
      <c r="E54" s="99"/>
      <c r="F54" s="80"/>
      <c r="G54" s="19"/>
      <c r="H54" s="97"/>
      <c r="I54" s="95"/>
      <c r="J54" s="19"/>
      <c r="K54" s="79"/>
      <c r="L54" s="98"/>
      <c r="M54" s="81"/>
      <c r="N54" s="99"/>
    </row>
    <row r="55" spans="1:14" ht="15" customHeight="1">
      <c r="A55" s="108" t="s">
        <v>542</v>
      </c>
      <c r="B55" s="268" t="s">
        <v>313</v>
      </c>
      <c r="C55" s="161">
        <f>SUM(C50:C54)</f>
        <v>0</v>
      </c>
      <c r="D55" s="161">
        <f t="shared" ref="D55:E55" si="8">SUM(D50:D54)</f>
        <v>750</v>
      </c>
      <c r="E55" s="161">
        <f t="shared" si="8"/>
        <v>750</v>
      </c>
      <c r="F55" s="80"/>
      <c r="G55" s="19"/>
      <c r="H55" s="97"/>
      <c r="I55" s="95"/>
      <c r="J55" s="19"/>
      <c r="K55" s="79"/>
      <c r="L55" s="98"/>
      <c r="M55" s="81">
        <f t="shared" si="1"/>
        <v>750</v>
      </c>
      <c r="N55" s="99">
        <f t="shared" si="2"/>
        <v>750</v>
      </c>
    </row>
    <row r="56" spans="1:14" ht="15" customHeight="1">
      <c r="A56" s="85" t="s">
        <v>524</v>
      </c>
      <c r="B56" s="266" t="s">
        <v>352</v>
      </c>
      <c r="C56" s="98"/>
      <c r="D56" s="81"/>
      <c r="E56" s="99"/>
      <c r="F56" s="80"/>
      <c r="G56" s="19"/>
      <c r="H56" s="97"/>
      <c r="I56" s="95"/>
      <c r="J56" s="19"/>
      <c r="K56" s="79"/>
      <c r="L56" s="98"/>
      <c r="M56" s="81"/>
      <c r="N56" s="99"/>
    </row>
    <row r="57" spans="1:14" ht="15" customHeight="1">
      <c r="A57" s="85" t="s">
        <v>525</v>
      </c>
      <c r="B57" s="266" t="s">
        <v>353</v>
      </c>
      <c r="C57" s="98"/>
      <c r="D57" s="81">
        <v>2</v>
      </c>
      <c r="E57" s="99">
        <v>2</v>
      </c>
      <c r="F57" s="80"/>
      <c r="G57" s="19"/>
      <c r="H57" s="97"/>
      <c r="I57" s="95"/>
      <c r="J57" s="19"/>
      <c r="K57" s="79"/>
      <c r="L57" s="98"/>
      <c r="M57" s="81">
        <f t="shared" si="1"/>
        <v>2</v>
      </c>
      <c r="N57" s="99">
        <f t="shared" si="2"/>
        <v>2</v>
      </c>
    </row>
    <row r="58" spans="1:14" ht="15" customHeight="1">
      <c r="A58" s="85" t="s">
        <v>354</v>
      </c>
      <c r="B58" s="266" t="s">
        <v>355</v>
      </c>
      <c r="C58" s="98"/>
      <c r="D58" s="81"/>
      <c r="E58" s="99">
        <v>40</v>
      </c>
      <c r="F58" s="80"/>
      <c r="G58" s="19"/>
      <c r="H58" s="97"/>
      <c r="I58" s="95"/>
      <c r="J58" s="19"/>
      <c r="K58" s="79"/>
      <c r="L58" s="98"/>
      <c r="M58" s="81"/>
      <c r="N58" s="99">
        <f t="shared" si="2"/>
        <v>40</v>
      </c>
    </row>
    <row r="59" spans="1:14" ht="15" customHeight="1">
      <c r="A59" s="85" t="s">
        <v>526</v>
      </c>
      <c r="B59" s="266" t="s">
        <v>356</v>
      </c>
      <c r="C59" s="98"/>
      <c r="D59" s="81"/>
      <c r="E59" s="99"/>
      <c r="F59" s="80"/>
      <c r="G59" s="19"/>
      <c r="H59" s="97"/>
      <c r="I59" s="95"/>
      <c r="J59" s="19"/>
      <c r="K59" s="79"/>
      <c r="L59" s="98"/>
      <c r="M59" s="81"/>
      <c r="N59" s="99"/>
    </row>
    <row r="60" spans="1:14" ht="15" customHeight="1">
      <c r="A60" s="85" t="s">
        <v>357</v>
      </c>
      <c r="B60" s="266" t="s">
        <v>358</v>
      </c>
      <c r="C60" s="98"/>
      <c r="D60" s="81"/>
      <c r="E60" s="99"/>
      <c r="F60" s="80"/>
      <c r="G60" s="19"/>
      <c r="H60" s="97"/>
      <c r="I60" s="95"/>
      <c r="J60" s="19"/>
      <c r="K60" s="79"/>
      <c r="L60" s="98"/>
      <c r="M60" s="81"/>
      <c r="N60" s="99"/>
    </row>
    <row r="61" spans="1:14" ht="15" customHeight="1">
      <c r="A61" s="108" t="s">
        <v>547</v>
      </c>
      <c r="B61" s="268" t="s">
        <v>359</v>
      </c>
      <c r="C61" s="161">
        <f>SUM(C56:C60)</f>
        <v>0</v>
      </c>
      <c r="D61" s="161">
        <f t="shared" ref="D61:E61" si="9">SUM(D56:D60)</f>
        <v>2</v>
      </c>
      <c r="E61" s="161">
        <f t="shared" si="9"/>
        <v>42</v>
      </c>
      <c r="F61" s="80"/>
      <c r="G61" s="19"/>
      <c r="H61" s="97"/>
      <c r="I61" s="95"/>
      <c r="J61" s="19"/>
      <c r="K61" s="79"/>
      <c r="L61" s="98"/>
      <c r="M61" s="81">
        <f t="shared" si="1"/>
        <v>2</v>
      </c>
      <c r="N61" s="99">
        <f t="shared" si="2"/>
        <v>42</v>
      </c>
    </row>
    <row r="62" spans="1:14" ht="15" customHeight="1">
      <c r="A62" s="85" t="s">
        <v>363</v>
      </c>
      <c r="B62" s="266" t="s">
        <v>364</v>
      </c>
      <c r="C62" s="98"/>
      <c r="D62" s="81"/>
      <c r="E62" s="99"/>
      <c r="F62" s="80"/>
      <c r="G62" s="19"/>
      <c r="H62" s="97"/>
      <c r="I62" s="95"/>
      <c r="J62" s="19"/>
      <c r="K62" s="79"/>
      <c r="L62" s="98"/>
      <c r="M62" s="81"/>
      <c r="N62" s="99"/>
    </row>
    <row r="63" spans="1:14" ht="15" customHeight="1">
      <c r="A63" s="121" t="s">
        <v>529</v>
      </c>
      <c r="B63" s="266" t="s">
        <v>365</v>
      </c>
      <c r="C63" s="98"/>
      <c r="D63" s="81"/>
      <c r="E63" s="99">
        <v>83</v>
      </c>
      <c r="F63" s="80"/>
      <c r="G63" s="19"/>
      <c r="H63" s="97"/>
      <c r="I63" s="95"/>
      <c r="J63" s="19"/>
      <c r="K63" s="79"/>
      <c r="L63" s="98"/>
      <c r="M63" s="81"/>
      <c r="N63" s="99">
        <f t="shared" si="2"/>
        <v>83</v>
      </c>
    </row>
    <row r="64" spans="1:14" ht="15" customHeight="1">
      <c r="A64" s="85" t="s">
        <v>530</v>
      </c>
      <c r="B64" s="266" t="s">
        <v>366</v>
      </c>
      <c r="C64" s="98"/>
      <c r="D64" s="81"/>
      <c r="E64" s="99"/>
      <c r="F64" s="80"/>
      <c r="G64" s="19"/>
      <c r="H64" s="97"/>
      <c r="I64" s="95"/>
      <c r="J64" s="19"/>
      <c r="K64" s="79"/>
      <c r="L64" s="98"/>
      <c r="M64" s="81"/>
      <c r="N64" s="99"/>
    </row>
    <row r="65" spans="1:14" ht="15" customHeight="1">
      <c r="A65" s="108" t="s">
        <v>550</v>
      </c>
      <c r="B65" s="268" t="s">
        <v>367</v>
      </c>
      <c r="C65" s="98">
        <f>SUM(C62:C64)</f>
        <v>0</v>
      </c>
      <c r="D65" s="98">
        <f>SUM(D62:D64)</f>
        <v>0</v>
      </c>
      <c r="E65" s="98">
        <f>SUM(E62:E64)</f>
        <v>83</v>
      </c>
      <c r="F65" s="80"/>
      <c r="G65" s="19"/>
      <c r="H65" s="97"/>
      <c r="I65" s="95"/>
      <c r="J65" s="19"/>
      <c r="K65" s="79"/>
      <c r="L65" s="98"/>
      <c r="M65" s="81"/>
      <c r="N65" s="99">
        <f t="shared" si="2"/>
        <v>83</v>
      </c>
    </row>
    <row r="66" spans="1:14" ht="15" customHeight="1">
      <c r="A66" s="262" t="s">
        <v>606</v>
      </c>
      <c r="B66" s="269"/>
      <c r="C66" s="182"/>
      <c r="D66" s="147"/>
      <c r="E66" s="164"/>
      <c r="F66" s="156"/>
      <c r="G66" s="67"/>
      <c r="H66" s="170"/>
      <c r="I66" s="174"/>
      <c r="J66" s="67"/>
      <c r="K66" s="175"/>
      <c r="L66" s="175"/>
      <c r="M66" s="175"/>
      <c r="N66" s="175"/>
    </row>
    <row r="67" spans="1:14" ht="15.75">
      <c r="A67" s="263" t="s">
        <v>549</v>
      </c>
      <c r="B67" s="270" t="s">
        <v>368</v>
      </c>
      <c r="C67" s="116">
        <f>SUM(C19+C33+C44+C48+C55+C61+C65)</f>
        <v>20056</v>
      </c>
      <c r="D67" s="116">
        <f t="shared" ref="D67:E67" si="10">SUM(D19+D33+D44+D48+D55+D61+D65)</f>
        <v>25110</v>
      </c>
      <c r="E67" s="116">
        <f t="shared" si="10"/>
        <v>32368</v>
      </c>
      <c r="F67" s="157"/>
      <c r="G67" s="62"/>
      <c r="H67" s="171"/>
      <c r="I67" s="176"/>
      <c r="J67" s="62"/>
      <c r="K67" s="177"/>
      <c r="L67" s="116">
        <f t="shared" si="0"/>
        <v>20056</v>
      </c>
      <c r="M67" s="116">
        <f t="shared" si="1"/>
        <v>25110</v>
      </c>
      <c r="N67" s="116">
        <f t="shared" si="2"/>
        <v>32368</v>
      </c>
    </row>
    <row r="68" spans="1:14" ht="15.75">
      <c r="A68" s="264" t="s">
        <v>637</v>
      </c>
      <c r="B68" s="271"/>
      <c r="C68" s="165">
        <f>SUM(C19+C33+C44+C48)</f>
        <v>20056</v>
      </c>
      <c r="D68" s="165">
        <f t="shared" ref="D68:E68" si="11">SUM(D19+D33+D44+D48)</f>
        <v>24358</v>
      </c>
      <c r="E68" s="165">
        <f t="shared" si="11"/>
        <v>31493</v>
      </c>
      <c r="F68" s="158"/>
      <c r="G68" s="64"/>
      <c r="H68" s="172"/>
      <c r="I68" s="178"/>
      <c r="J68" s="64"/>
      <c r="K68" s="179"/>
      <c r="L68" s="165">
        <f t="shared" si="0"/>
        <v>20056</v>
      </c>
      <c r="M68" s="165">
        <f t="shared" si="1"/>
        <v>24358</v>
      </c>
      <c r="N68" s="165">
        <f t="shared" si="2"/>
        <v>31493</v>
      </c>
    </row>
    <row r="69" spans="1:14" ht="15.75">
      <c r="A69" s="264" t="s">
        <v>638</v>
      </c>
      <c r="B69" s="271"/>
      <c r="C69" s="165"/>
      <c r="D69" s="165">
        <f t="shared" ref="D69:E69" si="12">SUM(D55+D61+D65)</f>
        <v>752</v>
      </c>
      <c r="E69" s="165">
        <f t="shared" si="12"/>
        <v>875</v>
      </c>
      <c r="F69" s="158"/>
      <c r="G69" s="64"/>
      <c r="H69" s="172"/>
      <c r="I69" s="178"/>
      <c r="J69" s="64"/>
      <c r="K69" s="179"/>
      <c r="L69" s="165"/>
      <c r="M69" s="165">
        <f t="shared" si="1"/>
        <v>752</v>
      </c>
      <c r="N69" s="165">
        <f t="shared" si="2"/>
        <v>875</v>
      </c>
    </row>
    <row r="70" spans="1:14">
      <c r="A70" s="87" t="s">
        <v>531</v>
      </c>
      <c r="B70" s="140" t="s">
        <v>369</v>
      </c>
      <c r="C70" s="98"/>
      <c r="D70" s="81"/>
      <c r="E70" s="99"/>
      <c r="F70" s="80"/>
      <c r="G70" s="19"/>
      <c r="H70" s="97"/>
      <c r="I70" s="95"/>
      <c r="J70" s="19"/>
      <c r="K70" s="79"/>
      <c r="L70" s="98"/>
      <c r="M70" s="81"/>
      <c r="N70" s="99"/>
    </row>
    <row r="71" spans="1:14">
      <c r="A71" s="85" t="s">
        <v>370</v>
      </c>
      <c r="B71" s="140" t="s">
        <v>371</v>
      </c>
      <c r="C71" s="98"/>
      <c r="D71" s="81"/>
      <c r="E71" s="99"/>
      <c r="F71" s="80"/>
      <c r="G71" s="19"/>
      <c r="H71" s="97"/>
      <c r="I71" s="95"/>
      <c r="J71" s="19"/>
      <c r="K71" s="79"/>
      <c r="L71" s="98"/>
      <c r="M71" s="81"/>
      <c r="N71" s="99"/>
    </row>
    <row r="72" spans="1:14">
      <c r="A72" s="87" t="s">
        <v>532</v>
      </c>
      <c r="B72" s="140" t="s">
        <v>372</v>
      </c>
      <c r="C72" s="98"/>
      <c r="D72" s="81"/>
      <c r="E72" s="99"/>
      <c r="F72" s="80"/>
      <c r="G72" s="19"/>
      <c r="H72" s="97"/>
      <c r="I72" s="95"/>
      <c r="J72" s="19"/>
      <c r="K72" s="79"/>
      <c r="L72" s="98"/>
      <c r="M72" s="81"/>
      <c r="N72" s="99"/>
    </row>
    <row r="73" spans="1:14">
      <c r="A73" s="86" t="s">
        <v>551</v>
      </c>
      <c r="B73" s="141" t="s">
        <v>373</v>
      </c>
      <c r="C73" s="98"/>
      <c r="D73" s="81"/>
      <c r="E73" s="99"/>
      <c r="F73" s="80"/>
      <c r="G73" s="19"/>
      <c r="H73" s="97"/>
      <c r="I73" s="95"/>
      <c r="J73" s="19"/>
      <c r="K73" s="79"/>
      <c r="L73" s="98"/>
      <c r="M73" s="81"/>
      <c r="N73" s="99"/>
    </row>
    <row r="74" spans="1:14">
      <c r="A74" s="85" t="s">
        <v>533</v>
      </c>
      <c r="B74" s="140" t="s">
        <v>374</v>
      </c>
      <c r="C74" s="98"/>
      <c r="D74" s="81"/>
      <c r="E74" s="99"/>
      <c r="F74" s="80"/>
      <c r="G74" s="19"/>
      <c r="H74" s="97"/>
      <c r="I74" s="95"/>
      <c r="J74" s="19"/>
      <c r="K74" s="79"/>
      <c r="L74" s="98"/>
      <c r="M74" s="81"/>
      <c r="N74" s="99"/>
    </row>
    <row r="75" spans="1:14">
      <c r="A75" s="87" t="s">
        <v>375</v>
      </c>
      <c r="B75" s="140" t="s">
        <v>376</v>
      </c>
      <c r="C75" s="98"/>
      <c r="D75" s="81"/>
      <c r="E75" s="99"/>
      <c r="F75" s="80"/>
      <c r="G75" s="19"/>
      <c r="H75" s="97"/>
      <c r="I75" s="95"/>
      <c r="J75" s="19"/>
      <c r="K75" s="79"/>
      <c r="L75" s="98"/>
      <c r="M75" s="81"/>
      <c r="N75" s="99"/>
    </row>
    <row r="76" spans="1:14">
      <c r="A76" s="85" t="s">
        <v>534</v>
      </c>
      <c r="B76" s="140" t="s">
        <v>377</v>
      </c>
      <c r="C76" s="98"/>
      <c r="D76" s="81"/>
      <c r="E76" s="99"/>
      <c r="F76" s="80"/>
      <c r="G76" s="19"/>
      <c r="H76" s="97"/>
      <c r="I76" s="95"/>
      <c r="J76" s="19"/>
      <c r="K76" s="79"/>
      <c r="L76" s="98"/>
      <c r="M76" s="81"/>
      <c r="N76" s="99"/>
    </row>
    <row r="77" spans="1:14">
      <c r="A77" s="87" t="s">
        <v>378</v>
      </c>
      <c r="B77" s="140" t="s">
        <v>379</v>
      </c>
      <c r="C77" s="98"/>
      <c r="D77" s="81"/>
      <c r="E77" s="99"/>
      <c r="F77" s="80"/>
      <c r="G77" s="19"/>
      <c r="H77" s="97"/>
      <c r="I77" s="95"/>
      <c r="J77" s="19"/>
      <c r="K77" s="79"/>
      <c r="L77" s="98"/>
      <c r="M77" s="81"/>
      <c r="N77" s="99"/>
    </row>
    <row r="78" spans="1:14">
      <c r="A78" s="88" t="s">
        <v>552</v>
      </c>
      <c r="B78" s="141" t="s">
        <v>380</v>
      </c>
      <c r="C78" s="98"/>
      <c r="D78" s="81"/>
      <c r="E78" s="99"/>
      <c r="F78" s="80"/>
      <c r="G78" s="19"/>
      <c r="H78" s="97"/>
      <c r="I78" s="95"/>
      <c r="J78" s="19"/>
      <c r="K78" s="79"/>
      <c r="L78" s="98"/>
      <c r="M78" s="81"/>
      <c r="N78" s="99"/>
    </row>
    <row r="79" spans="1:14">
      <c r="A79" s="121" t="s">
        <v>635</v>
      </c>
      <c r="B79" s="140" t="s">
        <v>381</v>
      </c>
      <c r="C79" s="98">
        <v>7607</v>
      </c>
      <c r="D79" s="81">
        <v>6975</v>
      </c>
      <c r="E79" s="99">
        <v>6975</v>
      </c>
      <c r="F79" s="80"/>
      <c r="G79" s="19"/>
      <c r="H79" s="97"/>
      <c r="I79" s="95"/>
      <c r="J79" s="19"/>
      <c r="K79" s="79"/>
      <c r="L79" s="98">
        <f t="shared" ref="L79:L97" si="13">SUM(C79+F79+I79)</f>
        <v>7607</v>
      </c>
      <c r="M79" s="81">
        <f t="shared" ref="M79:M97" si="14">SUM(D79+G79+J79)</f>
        <v>6975</v>
      </c>
      <c r="N79" s="99">
        <f t="shared" ref="N79:N97" si="15">SUM(E79+H79+K79)</f>
        <v>6975</v>
      </c>
    </row>
    <row r="80" spans="1:14">
      <c r="A80" s="121" t="s">
        <v>636</v>
      </c>
      <c r="B80" s="140" t="s">
        <v>381</v>
      </c>
      <c r="C80" s="98"/>
      <c r="D80" s="81"/>
      <c r="E80" s="99"/>
      <c r="F80" s="80"/>
      <c r="G80" s="19"/>
      <c r="H80" s="97"/>
      <c r="I80" s="95"/>
      <c r="J80" s="19"/>
      <c r="K80" s="79"/>
      <c r="L80" s="98"/>
      <c r="M80" s="81"/>
      <c r="N80" s="99"/>
    </row>
    <row r="81" spans="1:14">
      <c r="A81" s="121" t="s">
        <v>633</v>
      </c>
      <c r="B81" s="140" t="s">
        <v>382</v>
      </c>
      <c r="C81" s="98"/>
      <c r="D81" s="81"/>
      <c r="E81" s="99"/>
      <c r="F81" s="80"/>
      <c r="G81" s="19"/>
      <c r="H81" s="97"/>
      <c r="I81" s="95"/>
      <c r="J81" s="19"/>
      <c r="K81" s="79"/>
      <c r="L81" s="98"/>
      <c r="M81" s="81"/>
      <c r="N81" s="99"/>
    </row>
    <row r="82" spans="1:14">
      <c r="A82" s="121" t="s">
        <v>634</v>
      </c>
      <c r="B82" s="140" t="s">
        <v>382</v>
      </c>
      <c r="C82" s="98"/>
      <c r="D82" s="81"/>
      <c r="E82" s="99"/>
      <c r="F82" s="80"/>
      <c r="G82" s="19"/>
      <c r="H82" s="97"/>
      <c r="I82" s="95"/>
      <c r="J82" s="19"/>
      <c r="K82" s="79"/>
      <c r="L82" s="98"/>
      <c r="M82" s="81"/>
      <c r="N82" s="99"/>
    </row>
    <row r="83" spans="1:14">
      <c r="A83" s="123" t="s">
        <v>553</v>
      </c>
      <c r="B83" s="141" t="s">
        <v>383</v>
      </c>
      <c r="C83" s="114">
        <f>SUM(C79:C82)</f>
        <v>7607</v>
      </c>
      <c r="D83" s="114">
        <f>SUM(D79:D82)</f>
        <v>6975</v>
      </c>
      <c r="E83" s="114">
        <f>SUM(E79:E82)</f>
        <v>6975</v>
      </c>
      <c r="F83" s="80"/>
      <c r="G83" s="19"/>
      <c r="H83" s="97"/>
      <c r="I83" s="95"/>
      <c r="J83" s="19"/>
      <c r="K83" s="79"/>
      <c r="L83" s="114">
        <f t="shared" si="13"/>
        <v>7607</v>
      </c>
      <c r="M83" s="114">
        <f t="shared" si="14"/>
        <v>6975</v>
      </c>
      <c r="N83" s="114">
        <f t="shared" si="15"/>
        <v>6975</v>
      </c>
    </row>
    <row r="84" spans="1:14">
      <c r="A84" s="87" t="s">
        <v>384</v>
      </c>
      <c r="B84" s="140" t="s">
        <v>385</v>
      </c>
      <c r="C84" s="98"/>
      <c r="D84" s="81"/>
      <c r="E84" s="99">
        <v>695</v>
      </c>
      <c r="F84" s="80"/>
      <c r="G84" s="19"/>
      <c r="H84" s="97"/>
      <c r="I84" s="95"/>
      <c r="J84" s="19"/>
      <c r="K84" s="79"/>
      <c r="L84" s="98"/>
      <c r="M84" s="81"/>
      <c r="N84" s="99">
        <f t="shared" si="15"/>
        <v>695</v>
      </c>
    </row>
    <row r="85" spans="1:14">
      <c r="A85" s="87" t="s">
        <v>386</v>
      </c>
      <c r="B85" s="140" t="s">
        <v>387</v>
      </c>
      <c r="C85" s="117"/>
      <c r="D85" s="81"/>
      <c r="E85" s="99"/>
      <c r="F85" s="80"/>
      <c r="G85" s="19"/>
      <c r="H85" s="97"/>
      <c r="I85" s="95"/>
      <c r="J85" s="19"/>
      <c r="K85" s="79"/>
      <c r="L85" s="98"/>
      <c r="M85" s="81"/>
      <c r="N85" s="99"/>
    </row>
    <row r="86" spans="1:14">
      <c r="A86" s="87" t="s">
        <v>388</v>
      </c>
      <c r="B86" s="140" t="s">
        <v>389</v>
      </c>
      <c r="C86" s="117"/>
      <c r="D86" s="81"/>
      <c r="E86" s="99"/>
      <c r="F86" s="80"/>
      <c r="G86" s="19"/>
      <c r="H86" s="97"/>
      <c r="I86" s="95"/>
      <c r="J86" s="19"/>
      <c r="K86" s="79"/>
      <c r="L86" s="98"/>
      <c r="M86" s="81"/>
      <c r="N86" s="99"/>
    </row>
    <row r="87" spans="1:14">
      <c r="A87" s="87" t="s">
        <v>390</v>
      </c>
      <c r="B87" s="140" t="s">
        <v>391</v>
      </c>
      <c r="C87" s="117"/>
      <c r="D87" s="81"/>
      <c r="E87" s="99"/>
      <c r="F87" s="80"/>
      <c r="G87" s="19"/>
      <c r="H87" s="97"/>
      <c r="I87" s="95"/>
      <c r="J87" s="19"/>
      <c r="K87" s="79"/>
      <c r="L87" s="98"/>
      <c r="M87" s="81"/>
      <c r="N87" s="99"/>
    </row>
    <row r="88" spans="1:14">
      <c r="A88" s="85" t="s">
        <v>535</v>
      </c>
      <c r="B88" s="140" t="s">
        <v>392</v>
      </c>
      <c r="C88" s="117"/>
      <c r="D88" s="81"/>
      <c r="E88" s="99"/>
      <c r="F88" s="80"/>
      <c r="G88" s="19"/>
      <c r="H88" s="97"/>
      <c r="I88" s="95"/>
      <c r="J88" s="19"/>
      <c r="K88" s="79"/>
      <c r="L88" s="98"/>
      <c r="M88" s="81"/>
      <c r="N88" s="99"/>
    </row>
    <row r="89" spans="1:14">
      <c r="A89" s="86" t="s">
        <v>554</v>
      </c>
      <c r="B89" s="141" t="s">
        <v>394</v>
      </c>
      <c r="C89" s="166">
        <f>SUM(C73+C78+C83+C84+C85+C86+C87+C88)</f>
        <v>7607</v>
      </c>
      <c r="D89" s="166">
        <f t="shared" ref="D89:E89" si="16">SUM(D73+D78+D83+D84+D85+D86+D87+D88)</f>
        <v>6975</v>
      </c>
      <c r="E89" s="166">
        <f t="shared" si="16"/>
        <v>7670</v>
      </c>
      <c r="F89" s="80"/>
      <c r="G89" s="19"/>
      <c r="H89" s="97"/>
      <c r="I89" s="95"/>
      <c r="J89" s="19"/>
      <c r="K89" s="79"/>
      <c r="L89" s="114">
        <f t="shared" si="13"/>
        <v>7607</v>
      </c>
      <c r="M89" s="114">
        <f t="shared" si="14"/>
        <v>6975</v>
      </c>
      <c r="N89" s="114">
        <f t="shared" si="15"/>
        <v>7670</v>
      </c>
    </row>
    <row r="90" spans="1:14">
      <c r="A90" s="85" t="s">
        <v>395</v>
      </c>
      <c r="B90" s="140" t="s">
        <v>396</v>
      </c>
      <c r="C90" s="117"/>
      <c r="D90" s="81"/>
      <c r="E90" s="99"/>
      <c r="F90" s="80"/>
      <c r="G90" s="19"/>
      <c r="H90" s="97"/>
      <c r="I90" s="95"/>
      <c r="J90" s="19"/>
      <c r="K90" s="79"/>
      <c r="L90" s="98"/>
      <c r="M90" s="81"/>
      <c r="N90" s="99"/>
    </row>
    <row r="91" spans="1:14">
      <c r="A91" s="85" t="s">
        <v>397</v>
      </c>
      <c r="B91" s="140" t="s">
        <v>398</v>
      </c>
      <c r="C91" s="117"/>
      <c r="D91" s="81"/>
      <c r="E91" s="99"/>
      <c r="F91" s="80"/>
      <c r="G91" s="19"/>
      <c r="H91" s="97"/>
      <c r="I91" s="95"/>
      <c r="J91" s="19"/>
      <c r="K91" s="79"/>
      <c r="L91" s="98"/>
      <c r="M91" s="81"/>
      <c r="N91" s="99"/>
    </row>
    <row r="92" spans="1:14">
      <c r="A92" s="87" t="s">
        <v>399</v>
      </c>
      <c r="B92" s="140" t="s">
        <v>400</v>
      </c>
      <c r="C92" s="117"/>
      <c r="D92" s="81"/>
      <c r="E92" s="99"/>
      <c r="F92" s="80"/>
      <c r="G92" s="19"/>
      <c r="H92" s="97"/>
      <c r="I92" s="95"/>
      <c r="J92" s="19"/>
      <c r="K92" s="79"/>
      <c r="L92" s="98"/>
      <c r="M92" s="81"/>
      <c r="N92" s="99"/>
    </row>
    <row r="93" spans="1:14">
      <c r="A93" s="87" t="s">
        <v>536</v>
      </c>
      <c r="B93" s="140" t="s">
        <v>401</v>
      </c>
      <c r="C93" s="117"/>
      <c r="D93" s="81"/>
      <c r="E93" s="99"/>
      <c r="F93" s="80"/>
      <c r="G93" s="19"/>
      <c r="H93" s="97"/>
      <c r="I93" s="95"/>
      <c r="J93" s="19"/>
      <c r="K93" s="79"/>
      <c r="L93" s="98"/>
      <c r="M93" s="81"/>
      <c r="N93" s="99"/>
    </row>
    <row r="94" spans="1:14">
      <c r="A94" s="88" t="s">
        <v>555</v>
      </c>
      <c r="B94" s="141" t="s">
        <v>402</v>
      </c>
      <c r="C94" s="117"/>
      <c r="D94" s="81"/>
      <c r="E94" s="99"/>
      <c r="F94" s="80"/>
      <c r="G94" s="19"/>
      <c r="H94" s="97"/>
      <c r="I94" s="95"/>
      <c r="J94" s="19"/>
      <c r="K94" s="79"/>
      <c r="L94" s="98"/>
      <c r="M94" s="81"/>
      <c r="N94" s="99"/>
    </row>
    <row r="95" spans="1:14">
      <c r="A95" s="86" t="s">
        <v>403</v>
      </c>
      <c r="B95" s="141" t="s">
        <v>404</v>
      </c>
      <c r="C95" s="117"/>
      <c r="D95" s="81"/>
      <c r="E95" s="99"/>
      <c r="F95" s="80"/>
      <c r="G95" s="19"/>
      <c r="H95" s="97"/>
      <c r="I95" s="95"/>
      <c r="J95" s="19"/>
      <c r="K95" s="79"/>
      <c r="L95" s="98"/>
      <c r="M95" s="81"/>
      <c r="N95" s="99"/>
    </row>
    <row r="96" spans="1:14" ht="15.75">
      <c r="A96" s="133" t="s">
        <v>556</v>
      </c>
      <c r="B96" s="143" t="s">
        <v>405</v>
      </c>
      <c r="C96" s="167">
        <f>SUM(C89+C94+C95)</f>
        <v>7607</v>
      </c>
      <c r="D96" s="167">
        <f t="shared" ref="D96:E96" si="17">SUM(D89+D94+D95)</f>
        <v>6975</v>
      </c>
      <c r="E96" s="167">
        <f t="shared" si="17"/>
        <v>7670</v>
      </c>
      <c r="F96" s="157"/>
      <c r="G96" s="62"/>
      <c r="H96" s="171"/>
      <c r="I96" s="176"/>
      <c r="J96" s="62"/>
      <c r="K96" s="177"/>
      <c r="L96" s="167">
        <f t="shared" si="13"/>
        <v>7607</v>
      </c>
      <c r="M96" s="167">
        <f t="shared" si="14"/>
        <v>6975</v>
      </c>
      <c r="N96" s="167">
        <f t="shared" si="15"/>
        <v>7670</v>
      </c>
    </row>
    <row r="97" spans="1:14" ht="15.75">
      <c r="A97" s="265" t="s">
        <v>538</v>
      </c>
      <c r="B97" s="272"/>
      <c r="C97" s="168">
        <f>SUM(C67+C96)</f>
        <v>27663</v>
      </c>
      <c r="D97" s="168">
        <f t="shared" ref="D97:E97" si="18">SUM(D67+D96)</f>
        <v>32085</v>
      </c>
      <c r="E97" s="168">
        <f t="shared" si="18"/>
        <v>40038</v>
      </c>
      <c r="F97" s="159"/>
      <c r="G97" s="66"/>
      <c r="H97" s="173"/>
      <c r="I97" s="180"/>
      <c r="J97" s="66"/>
      <c r="K97" s="181"/>
      <c r="L97" s="168">
        <f t="shared" si="13"/>
        <v>27663</v>
      </c>
      <c r="M97" s="168">
        <f t="shared" si="14"/>
        <v>32085</v>
      </c>
      <c r="N97" s="168">
        <f t="shared" si="15"/>
        <v>40038</v>
      </c>
    </row>
  </sheetData>
  <mergeCells count="9">
    <mergeCell ref="A1:N1"/>
    <mergeCell ref="I5:K5"/>
    <mergeCell ref="L5:N5"/>
    <mergeCell ref="A2:N2"/>
    <mergeCell ref="A3:N3"/>
    <mergeCell ref="A5:A6"/>
    <mergeCell ref="B5:B6"/>
    <mergeCell ref="C5:E5"/>
    <mergeCell ref="F5:H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X171"/>
  <sheetViews>
    <sheetView workbookViewId="0">
      <selection activeCell="A19" sqref="A19"/>
    </sheetView>
  </sheetViews>
  <sheetFormatPr defaultRowHeight="15"/>
  <cols>
    <col min="1" max="1" width="105.140625" customWidth="1"/>
    <col min="3" max="3" width="13.5703125" customWidth="1"/>
    <col min="4" max="4" width="14.42578125" customWidth="1"/>
    <col min="5" max="5" width="13.42578125" customWidth="1"/>
  </cols>
  <sheetData>
    <row r="1" spans="1:11">
      <c r="A1" s="374" t="s">
        <v>790</v>
      </c>
      <c r="B1" s="374"/>
      <c r="C1" s="374"/>
      <c r="D1" s="374"/>
      <c r="E1" s="374"/>
    </row>
    <row r="2" spans="1:11" ht="20.25" customHeight="1">
      <c r="A2" s="370" t="s">
        <v>759</v>
      </c>
      <c r="B2" s="373"/>
      <c r="C2" s="373"/>
      <c r="D2" s="373"/>
      <c r="E2" s="373"/>
      <c r="F2" s="41"/>
      <c r="G2" s="41"/>
      <c r="H2" s="41"/>
      <c r="I2" s="41"/>
      <c r="J2" s="41"/>
      <c r="K2" s="55"/>
    </row>
    <row r="3" spans="1:11" ht="19.5" customHeight="1">
      <c r="A3" s="372" t="s">
        <v>576</v>
      </c>
      <c r="B3" s="373"/>
      <c r="C3" s="373"/>
      <c r="D3" s="373"/>
      <c r="E3" s="373"/>
    </row>
    <row r="4" spans="1:11" ht="18">
      <c r="A4" s="25"/>
    </row>
    <row r="5" spans="1:11" ht="25.5">
      <c r="A5" s="273" t="s">
        <v>106</v>
      </c>
      <c r="B5" s="212" t="s">
        <v>107</v>
      </c>
      <c r="C5" s="93" t="s">
        <v>670</v>
      </c>
      <c r="D5" s="3" t="s">
        <v>695</v>
      </c>
      <c r="E5" s="94" t="s">
        <v>696</v>
      </c>
    </row>
    <row r="6" spans="1:11">
      <c r="A6" s="119" t="s">
        <v>108</v>
      </c>
      <c r="B6" s="134" t="s">
        <v>109</v>
      </c>
      <c r="C6" s="295">
        <v>4436</v>
      </c>
      <c r="D6" s="296">
        <v>5000</v>
      </c>
      <c r="E6" s="297">
        <v>5000</v>
      </c>
    </row>
    <row r="7" spans="1:11">
      <c r="A7" s="119" t="s">
        <v>110</v>
      </c>
      <c r="B7" s="135" t="s">
        <v>111</v>
      </c>
      <c r="C7" s="295"/>
      <c r="D7" s="296">
        <v>0</v>
      </c>
      <c r="E7" s="297">
        <v>0</v>
      </c>
    </row>
    <row r="8" spans="1:11">
      <c r="A8" s="119" t="s">
        <v>112</v>
      </c>
      <c r="B8" s="135" t="s">
        <v>113</v>
      </c>
      <c r="C8" s="295"/>
      <c r="D8" s="296">
        <v>0</v>
      </c>
      <c r="E8" s="297">
        <v>0</v>
      </c>
    </row>
    <row r="9" spans="1:11">
      <c r="A9" s="120" t="s">
        <v>114</v>
      </c>
      <c r="B9" s="135" t="s">
        <v>115</v>
      </c>
      <c r="C9" s="295"/>
      <c r="D9" s="296">
        <v>0</v>
      </c>
      <c r="E9" s="297">
        <v>0</v>
      </c>
    </row>
    <row r="10" spans="1:11">
      <c r="A10" s="120" t="s">
        <v>116</v>
      </c>
      <c r="B10" s="135" t="s">
        <v>117</v>
      </c>
      <c r="C10" s="295"/>
      <c r="D10" s="296">
        <v>0</v>
      </c>
      <c r="E10" s="297">
        <v>0</v>
      </c>
    </row>
    <row r="11" spans="1:11">
      <c r="A11" s="120" t="s">
        <v>118</v>
      </c>
      <c r="B11" s="135" t="s">
        <v>119</v>
      </c>
      <c r="C11" s="295"/>
      <c r="D11" s="296">
        <v>0</v>
      </c>
      <c r="E11" s="297">
        <v>0</v>
      </c>
    </row>
    <row r="12" spans="1:11">
      <c r="A12" s="120" t="s">
        <v>120</v>
      </c>
      <c r="B12" s="135" t="s">
        <v>121</v>
      </c>
      <c r="C12" s="295">
        <v>357</v>
      </c>
      <c r="D12" s="296">
        <v>617</v>
      </c>
      <c r="E12" s="297">
        <v>602</v>
      </c>
    </row>
    <row r="13" spans="1:11">
      <c r="A13" s="120" t="s">
        <v>122</v>
      </c>
      <c r="B13" s="135" t="s">
        <v>123</v>
      </c>
      <c r="C13" s="295"/>
      <c r="D13" s="296">
        <v>0</v>
      </c>
      <c r="E13" s="297">
        <v>0</v>
      </c>
    </row>
    <row r="14" spans="1:11">
      <c r="A14" s="121" t="s">
        <v>124</v>
      </c>
      <c r="B14" s="135" t="s">
        <v>125</v>
      </c>
      <c r="C14" s="295"/>
      <c r="D14" s="296">
        <v>0</v>
      </c>
      <c r="E14" s="297">
        <v>0</v>
      </c>
    </row>
    <row r="15" spans="1:11">
      <c r="A15" s="121" t="s">
        <v>126</v>
      </c>
      <c r="B15" s="135" t="s">
        <v>127</v>
      </c>
      <c r="C15" s="295"/>
      <c r="D15" s="296">
        <v>0</v>
      </c>
      <c r="E15" s="297">
        <v>0</v>
      </c>
    </row>
    <row r="16" spans="1:11">
      <c r="A16" s="121" t="s">
        <v>128</v>
      </c>
      <c r="B16" s="135" t="s">
        <v>129</v>
      </c>
      <c r="C16" s="295"/>
      <c r="D16" s="296">
        <v>0</v>
      </c>
      <c r="E16" s="297">
        <v>0</v>
      </c>
    </row>
    <row r="17" spans="1:5">
      <c r="A17" s="121" t="s">
        <v>130</v>
      </c>
      <c r="B17" s="135" t="s">
        <v>131</v>
      </c>
      <c r="C17" s="295"/>
      <c r="D17" s="296">
        <v>0</v>
      </c>
      <c r="E17" s="297">
        <v>0</v>
      </c>
    </row>
    <row r="18" spans="1:5">
      <c r="A18" s="121" t="s">
        <v>468</v>
      </c>
      <c r="B18" s="135" t="s">
        <v>132</v>
      </c>
      <c r="C18" s="295"/>
      <c r="D18" s="296">
        <v>0</v>
      </c>
      <c r="E18" s="297">
        <v>0</v>
      </c>
    </row>
    <row r="19" spans="1:5">
      <c r="A19" s="122" t="s">
        <v>406</v>
      </c>
      <c r="B19" s="136" t="s">
        <v>133</v>
      </c>
      <c r="C19" s="295">
        <f>SUM(C6:C18)</f>
        <v>4793</v>
      </c>
      <c r="D19" s="295">
        <f t="shared" ref="D19:E19" si="0">SUM(D6:D18)</f>
        <v>5617</v>
      </c>
      <c r="E19" s="295">
        <f t="shared" si="0"/>
        <v>5602</v>
      </c>
    </row>
    <row r="20" spans="1:5">
      <c r="A20" s="121" t="s">
        <v>134</v>
      </c>
      <c r="B20" s="135" t="s">
        <v>135</v>
      </c>
      <c r="C20" s="295">
        <v>2917</v>
      </c>
      <c r="D20" s="296">
        <v>3260</v>
      </c>
      <c r="E20" s="297">
        <v>2914</v>
      </c>
    </row>
    <row r="21" spans="1:5">
      <c r="A21" s="121" t="s">
        <v>136</v>
      </c>
      <c r="B21" s="135" t="s">
        <v>137</v>
      </c>
      <c r="C21" s="295">
        <v>0</v>
      </c>
      <c r="D21" s="296">
        <v>0</v>
      </c>
      <c r="E21" s="297">
        <v>0</v>
      </c>
    </row>
    <row r="22" spans="1:5">
      <c r="A22" s="91" t="s">
        <v>138</v>
      </c>
      <c r="B22" s="135" t="s">
        <v>139</v>
      </c>
      <c r="C22" s="295">
        <v>615</v>
      </c>
      <c r="D22" s="296">
        <v>751</v>
      </c>
      <c r="E22" s="297">
        <v>751</v>
      </c>
    </row>
    <row r="23" spans="1:5">
      <c r="A23" s="123" t="s">
        <v>407</v>
      </c>
      <c r="B23" s="136" t="s">
        <v>140</v>
      </c>
      <c r="C23" s="295">
        <f>SUM(C20:C22)</f>
        <v>3532</v>
      </c>
      <c r="D23" s="295">
        <f t="shared" ref="D23:E23" si="1">SUM(D20:D22)</f>
        <v>4011</v>
      </c>
      <c r="E23" s="295">
        <f t="shared" si="1"/>
        <v>3665</v>
      </c>
    </row>
    <row r="24" spans="1:5">
      <c r="A24" s="124" t="s">
        <v>498</v>
      </c>
      <c r="B24" s="137" t="s">
        <v>141</v>
      </c>
      <c r="C24" s="298">
        <f>SUM(C23,C19)</f>
        <v>8325</v>
      </c>
      <c r="D24" s="298">
        <f t="shared" ref="D24:E24" si="2">SUM(D23,D19)</f>
        <v>9628</v>
      </c>
      <c r="E24" s="298">
        <f t="shared" si="2"/>
        <v>9267</v>
      </c>
    </row>
    <row r="25" spans="1:5">
      <c r="A25" s="108" t="s">
        <v>469</v>
      </c>
      <c r="B25" s="137" t="s">
        <v>142</v>
      </c>
      <c r="C25" s="298">
        <v>1812</v>
      </c>
      <c r="D25" s="299">
        <v>2037</v>
      </c>
      <c r="E25" s="300">
        <v>2027</v>
      </c>
    </row>
    <row r="26" spans="1:5">
      <c r="A26" s="121" t="s">
        <v>143</v>
      </c>
      <c r="B26" s="135" t="s">
        <v>144</v>
      </c>
      <c r="C26" s="295">
        <v>0</v>
      </c>
      <c r="D26" s="296">
        <v>3</v>
      </c>
      <c r="E26" s="297">
        <v>2</v>
      </c>
    </row>
    <row r="27" spans="1:5">
      <c r="A27" s="121" t="s">
        <v>145</v>
      </c>
      <c r="B27" s="135" t="s">
        <v>146</v>
      </c>
      <c r="C27" s="295">
        <v>1345</v>
      </c>
      <c r="D27" s="296">
        <v>1311</v>
      </c>
      <c r="E27" s="297">
        <v>1302</v>
      </c>
    </row>
    <row r="28" spans="1:5">
      <c r="A28" s="121" t="s">
        <v>147</v>
      </c>
      <c r="B28" s="135" t="s">
        <v>148</v>
      </c>
      <c r="C28" s="295"/>
      <c r="D28" s="296">
        <v>0</v>
      </c>
      <c r="E28" s="297">
        <v>0</v>
      </c>
    </row>
    <row r="29" spans="1:5">
      <c r="A29" s="123" t="s">
        <v>408</v>
      </c>
      <c r="B29" s="136" t="s">
        <v>149</v>
      </c>
      <c r="C29" s="295">
        <f>SUM(C26:C28)</f>
        <v>1345</v>
      </c>
      <c r="D29" s="295">
        <f t="shared" ref="D29:E29" si="3">SUM(D26:D28)</f>
        <v>1314</v>
      </c>
      <c r="E29" s="295">
        <f t="shared" si="3"/>
        <v>1304</v>
      </c>
    </row>
    <row r="30" spans="1:5">
      <c r="A30" s="121" t="s">
        <v>150</v>
      </c>
      <c r="B30" s="135" t="s">
        <v>151</v>
      </c>
      <c r="C30" s="295">
        <v>4</v>
      </c>
      <c r="D30" s="296">
        <v>85</v>
      </c>
      <c r="E30" s="297">
        <v>85</v>
      </c>
    </row>
    <row r="31" spans="1:5">
      <c r="A31" s="121" t="s">
        <v>152</v>
      </c>
      <c r="B31" s="135" t="s">
        <v>153</v>
      </c>
      <c r="C31" s="295">
        <v>215</v>
      </c>
      <c r="D31" s="296">
        <v>215</v>
      </c>
      <c r="E31" s="297">
        <v>150</v>
      </c>
    </row>
    <row r="32" spans="1:5" ht="15" customHeight="1">
      <c r="A32" s="123" t="s">
        <v>499</v>
      </c>
      <c r="B32" s="136" t="s">
        <v>154</v>
      </c>
      <c r="C32" s="295">
        <f>SUM(C30:C31)</f>
        <v>219</v>
      </c>
      <c r="D32" s="295">
        <f t="shared" ref="D32:E32" si="4">SUM(D30:D31)</f>
        <v>300</v>
      </c>
      <c r="E32" s="295">
        <f t="shared" si="4"/>
        <v>235</v>
      </c>
    </row>
    <row r="33" spans="1:5">
      <c r="A33" s="121" t="s">
        <v>155</v>
      </c>
      <c r="B33" s="135" t="s">
        <v>156</v>
      </c>
      <c r="C33" s="295">
        <v>1195</v>
      </c>
      <c r="D33" s="296">
        <v>1469</v>
      </c>
      <c r="E33" s="297">
        <v>1453</v>
      </c>
    </row>
    <row r="34" spans="1:5">
      <c r="A34" s="121" t="s">
        <v>157</v>
      </c>
      <c r="B34" s="135" t="s">
        <v>158</v>
      </c>
      <c r="C34" s="295">
        <v>0</v>
      </c>
      <c r="D34" s="296">
        <v>10</v>
      </c>
      <c r="E34" s="297">
        <v>9</v>
      </c>
    </row>
    <row r="35" spans="1:5">
      <c r="A35" s="121" t="s">
        <v>470</v>
      </c>
      <c r="B35" s="135" t="s">
        <v>159</v>
      </c>
      <c r="C35" s="295"/>
      <c r="D35" s="296">
        <v>0</v>
      </c>
      <c r="E35" s="297">
        <v>0</v>
      </c>
    </row>
    <row r="36" spans="1:5">
      <c r="A36" s="121" t="s">
        <v>160</v>
      </c>
      <c r="B36" s="135" t="s">
        <v>161</v>
      </c>
      <c r="C36" s="295">
        <v>133</v>
      </c>
      <c r="D36" s="296">
        <v>379</v>
      </c>
      <c r="E36" s="297">
        <v>379</v>
      </c>
    </row>
    <row r="37" spans="1:5">
      <c r="A37" s="125" t="s">
        <v>471</v>
      </c>
      <c r="B37" s="135" t="s">
        <v>162</v>
      </c>
      <c r="C37" s="295"/>
      <c r="D37" s="296">
        <v>0</v>
      </c>
      <c r="E37" s="297">
        <v>0</v>
      </c>
    </row>
    <row r="38" spans="1:5">
      <c r="A38" s="91" t="s">
        <v>163</v>
      </c>
      <c r="B38" s="135" t="s">
        <v>164</v>
      </c>
      <c r="C38" s="295">
        <v>134</v>
      </c>
      <c r="D38" s="296">
        <v>100</v>
      </c>
      <c r="E38" s="297">
        <v>100</v>
      </c>
    </row>
    <row r="39" spans="1:5">
      <c r="A39" s="121" t="s">
        <v>472</v>
      </c>
      <c r="B39" s="135" t="s">
        <v>165</v>
      </c>
      <c r="C39" s="295">
        <v>1286</v>
      </c>
      <c r="D39" s="296">
        <v>2900</v>
      </c>
      <c r="E39" s="297">
        <v>2889</v>
      </c>
    </row>
    <row r="40" spans="1:5">
      <c r="A40" s="123" t="s">
        <v>409</v>
      </c>
      <c r="B40" s="136" t="s">
        <v>166</v>
      </c>
      <c r="C40" s="295">
        <f>SUM(C33:C39)</f>
        <v>2748</v>
      </c>
      <c r="D40" s="295">
        <f t="shared" ref="D40:E40" si="5">SUM(D33:D39)</f>
        <v>4858</v>
      </c>
      <c r="E40" s="295">
        <f t="shared" si="5"/>
        <v>4830</v>
      </c>
    </row>
    <row r="41" spans="1:5">
      <c r="A41" s="121" t="s">
        <v>167</v>
      </c>
      <c r="B41" s="135" t="s">
        <v>168</v>
      </c>
      <c r="C41" s="295"/>
      <c r="D41" s="296">
        <v>0</v>
      </c>
      <c r="E41" s="297">
        <v>0</v>
      </c>
    </row>
    <row r="42" spans="1:5">
      <c r="A42" s="121" t="s">
        <v>169</v>
      </c>
      <c r="B42" s="135" t="s">
        <v>170</v>
      </c>
      <c r="C42" s="295">
        <v>0</v>
      </c>
      <c r="D42" s="296">
        <v>0</v>
      </c>
      <c r="E42" s="297">
        <v>0</v>
      </c>
    </row>
    <row r="43" spans="1:5">
      <c r="A43" s="123" t="s">
        <v>410</v>
      </c>
      <c r="B43" s="136" t="s">
        <v>171</v>
      </c>
      <c r="C43" s="295">
        <v>0</v>
      </c>
      <c r="D43" s="296">
        <v>0</v>
      </c>
      <c r="E43" s="297">
        <v>0</v>
      </c>
    </row>
    <row r="44" spans="1:5">
      <c r="A44" s="121" t="s">
        <v>172</v>
      </c>
      <c r="B44" s="135" t="s">
        <v>173</v>
      </c>
      <c r="C44" s="295">
        <v>921</v>
      </c>
      <c r="D44" s="296">
        <v>1481</v>
      </c>
      <c r="E44" s="297">
        <v>1458</v>
      </c>
    </row>
    <row r="45" spans="1:5">
      <c r="A45" s="121" t="s">
        <v>174</v>
      </c>
      <c r="B45" s="135" t="s">
        <v>175</v>
      </c>
      <c r="C45" s="295"/>
      <c r="D45" s="296">
        <v>0</v>
      </c>
      <c r="E45" s="297">
        <v>0</v>
      </c>
    </row>
    <row r="46" spans="1:5">
      <c r="A46" s="121" t="s">
        <v>473</v>
      </c>
      <c r="B46" s="135" t="s">
        <v>176</v>
      </c>
      <c r="C46" s="295"/>
      <c r="D46" s="296">
        <v>0</v>
      </c>
      <c r="E46" s="297">
        <v>0</v>
      </c>
    </row>
    <row r="47" spans="1:5">
      <c r="A47" s="121" t="s">
        <v>474</v>
      </c>
      <c r="B47" s="135" t="s">
        <v>177</v>
      </c>
      <c r="C47" s="295"/>
      <c r="D47" s="296">
        <v>0</v>
      </c>
      <c r="E47" s="297">
        <v>0</v>
      </c>
    </row>
    <row r="48" spans="1:5">
      <c r="A48" s="121" t="s">
        <v>178</v>
      </c>
      <c r="B48" s="135" t="s">
        <v>179</v>
      </c>
      <c r="C48" s="295">
        <v>10</v>
      </c>
      <c r="D48" s="296">
        <v>10</v>
      </c>
      <c r="E48" s="297">
        <v>1</v>
      </c>
    </row>
    <row r="49" spans="1:5">
      <c r="A49" s="123" t="s">
        <v>411</v>
      </c>
      <c r="B49" s="136" t="s">
        <v>180</v>
      </c>
      <c r="C49" s="295">
        <f>SUM(C44:C48)</f>
        <v>931</v>
      </c>
      <c r="D49" s="295">
        <f t="shared" ref="D49:E49" si="6">SUM(D44:D48)</f>
        <v>1491</v>
      </c>
      <c r="E49" s="295">
        <f t="shared" si="6"/>
        <v>1459</v>
      </c>
    </row>
    <row r="50" spans="1:5">
      <c r="A50" s="108" t="s">
        <v>412</v>
      </c>
      <c r="B50" s="137" t="s">
        <v>181</v>
      </c>
      <c r="C50" s="298">
        <f>SUM(C29+C32+C40+C43+C49)</f>
        <v>5243</v>
      </c>
      <c r="D50" s="298">
        <f t="shared" ref="D50:E50" si="7">SUM(D29+D32+D40+D43+D49)</f>
        <v>7963</v>
      </c>
      <c r="E50" s="298">
        <f t="shared" si="7"/>
        <v>7828</v>
      </c>
    </row>
    <row r="51" spans="1:5">
      <c r="A51" s="85" t="s">
        <v>182</v>
      </c>
      <c r="B51" s="135" t="s">
        <v>183</v>
      </c>
      <c r="C51" s="295"/>
      <c r="D51" s="296"/>
      <c r="E51" s="297"/>
    </row>
    <row r="52" spans="1:5">
      <c r="A52" s="85" t="s">
        <v>413</v>
      </c>
      <c r="B52" s="135" t="s">
        <v>184</v>
      </c>
      <c r="C52" s="295">
        <v>12</v>
      </c>
      <c r="D52" s="296">
        <v>12</v>
      </c>
      <c r="E52" s="297">
        <v>0</v>
      </c>
    </row>
    <row r="53" spans="1:5">
      <c r="A53" s="126" t="s">
        <v>475</v>
      </c>
      <c r="B53" s="135" t="s">
        <v>185</v>
      </c>
      <c r="C53" s="295"/>
      <c r="D53" s="296"/>
      <c r="E53" s="297"/>
    </row>
    <row r="54" spans="1:5">
      <c r="A54" s="126" t="s">
        <v>476</v>
      </c>
      <c r="B54" s="135" t="s">
        <v>186</v>
      </c>
      <c r="C54" s="295"/>
      <c r="D54" s="296"/>
      <c r="E54" s="297"/>
    </row>
    <row r="55" spans="1:5">
      <c r="A55" s="126" t="s">
        <v>477</v>
      </c>
      <c r="B55" s="135" t="s">
        <v>187</v>
      </c>
      <c r="C55" s="295">
        <v>0</v>
      </c>
      <c r="D55" s="296">
        <v>0</v>
      </c>
      <c r="E55" s="297">
        <v>0</v>
      </c>
    </row>
    <row r="56" spans="1:5">
      <c r="A56" s="85" t="s">
        <v>478</v>
      </c>
      <c r="B56" s="135" t="s">
        <v>188</v>
      </c>
      <c r="C56" s="295">
        <v>0</v>
      </c>
      <c r="D56" s="296">
        <v>0</v>
      </c>
      <c r="E56" s="297">
        <v>0</v>
      </c>
    </row>
    <row r="57" spans="1:5">
      <c r="A57" s="85" t="s">
        <v>479</v>
      </c>
      <c r="B57" s="135" t="s">
        <v>189</v>
      </c>
      <c r="C57" s="295"/>
      <c r="D57" s="296">
        <v>0</v>
      </c>
      <c r="E57" s="297">
        <v>0</v>
      </c>
    </row>
    <row r="58" spans="1:5">
      <c r="A58" s="85" t="s">
        <v>480</v>
      </c>
      <c r="B58" s="135" t="s">
        <v>190</v>
      </c>
      <c r="C58" s="295">
        <v>1806</v>
      </c>
      <c r="D58" s="296">
        <v>1806</v>
      </c>
      <c r="E58" s="297">
        <v>1636</v>
      </c>
    </row>
    <row r="59" spans="1:5">
      <c r="A59" s="107" t="s">
        <v>442</v>
      </c>
      <c r="B59" s="137" t="s">
        <v>191</v>
      </c>
      <c r="C59" s="298">
        <f>SUM(C51:C58)</f>
        <v>1818</v>
      </c>
      <c r="D59" s="298">
        <f t="shared" ref="D59:E59" si="8">SUM(D51:D58)</f>
        <v>1818</v>
      </c>
      <c r="E59" s="298">
        <f t="shared" si="8"/>
        <v>1636</v>
      </c>
    </row>
    <row r="60" spans="1:5">
      <c r="A60" s="127" t="s">
        <v>481</v>
      </c>
      <c r="B60" s="135" t="s">
        <v>192</v>
      </c>
      <c r="C60" s="295"/>
      <c r="D60" s="296"/>
      <c r="E60" s="297"/>
    </row>
    <row r="61" spans="1:5">
      <c r="A61" s="127" t="s">
        <v>193</v>
      </c>
      <c r="B61" s="135" t="s">
        <v>194</v>
      </c>
      <c r="C61" s="295"/>
      <c r="D61" s="296">
        <v>257</v>
      </c>
      <c r="E61" s="297">
        <v>36</v>
      </c>
    </row>
    <row r="62" spans="1:5">
      <c r="A62" s="127" t="s">
        <v>195</v>
      </c>
      <c r="B62" s="135" t="s">
        <v>196</v>
      </c>
      <c r="C62" s="295"/>
      <c r="D62" s="296"/>
      <c r="E62" s="297"/>
    </row>
    <row r="63" spans="1:5">
      <c r="A63" s="127" t="s">
        <v>443</v>
      </c>
      <c r="B63" s="135" t="s">
        <v>197</v>
      </c>
      <c r="C63" s="295"/>
      <c r="D63" s="296"/>
      <c r="E63" s="297"/>
    </row>
    <row r="64" spans="1:5">
      <c r="A64" s="127" t="s">
        <v>482</v>
      </c>
      <c r="B64" s="135" t="s">
        <v>198</v>
      </c>
      <c r="C64" s="295"/>
      <c r="D64" s="296"/>
      <c r="E64" s="297"/>
    </row>
    <row r="65" spans="1:5">
      <c r="A65" s="127" t="s">
        <v>445</v>
      </c>
      <c r="B65" s="135" t="s">
        <v>199</v>
      </c>
      <c r="C65" s="295">
        <v>706</v>
      </c>
      <c r="D65" s="296">
        <v>706</v>
      </c>
      <c r="E65" s="297">
        <v>376</v>
      </c>
    </row>
    <row r="66" spans="1:5">
      <c r="A66" s="127" t="s">
        <v>483</v>
      </c>
      <c r="B66" s="135" t="s">
        <v>200</v>
      </c>
      <c r="C66" s="295"/>
      <c r="D66" s="296">
        <v>0</v>
      </c>
      <c r="E66" s="297">
        <v>0</v>
      </c>
    </row>
    <row r="67" spans="1:5">
      <c r="A67" s="127" t="s">
        <v>484</v>
      </c>
      <c r="B67" s="135" t="s">
        <v>201</v>
      </c>
      <c r="C67" s="295">
        <v>200</v>
      </c>
      <c r="D67" s="296">
        <v>256</v>
      </c>
      <c r="E67" s="297">
        <v>216</v>
      </c>
    </row>
    <row r="68" spans="1:5">
      <c r="A68" s="127" t="s">
        <v>202</v>
      </c>
      <c r="B68" s="135" t="s">
        <v>203</v>
      </c>
      <c r="C68" s="295"/>
      <c r="D68" s="296">
        <v>0</v>
      </c>
      <c r="E68" s="297">
        <v>0</v>
      </c>
    </row>
    <row r="69" spans="1:5">
      <c r="A69" s="128" t="s">
        <v>204</v>
      </c>
      <c r="B69" s="135" t="s">
        <v>205</v>
      </c>
      <c r="C69" s="295"/>
      <c r="D69" s="296">
        <v>0</v>
      </c>
      <c r="E69" s="297">
        <v>0</v>
      </c>
    </row>
    <row r="70" spans="1:5">
      <c r="A70" s="127" t="s">
        <v>485</v>
      </c>
      <c r="B70" s="135" t="s">
        <v>206</v>
      </c>
      <c r="C70" s="295">
        <v>15</v>
      </c>
      <c r="D70" s="296">
        <v>103</v>
      </c>
      <c r="E70" s="297">
        <v>93</v>
      </c>
    </row>
    <row r="71" spans="1:5">
      <c r="A71" s="128" t="s">
        <v>639</v>
      </c>
      <c r="B71" s="135" t="s">
        <v>673</v>
      </c>
      <c r="C71" s="295">
        <v>394</v>
      </c>
      <c r="D71" s="296">
        <v>167</v>
      </c>
      <c r="E71" s="297">
        <v>0</v>
      </c>
    </row>
    <row r="72" spans="1:5">
      <c r="A72" s="128" t="s">
        <v>640</v>
      </c>
      <c r="B72" s="135" t="s">
        <v>673</v>
      </c>
      <c r="C72" s="295"/>
      <c r="D72" s="296">
        <v>0</v>
      </c>
      <c r="E72" s="297">
        <v>0</v>
      </c>
    </row>
    <row r="73" spans="1:5">
      <c r="A73" s="107" t="s">
        <v>448</v>
      </c>
      <c r="B73" s="137" t="s">
        <v>207</v>
      </c>
      <c r="C73" s="298">
        <f>SUM(C60:C72)</f>
        <v>1315</v>
      </c>
      <c r="D73" s="298">
        <f t="shared" ref="D73:E73" si="9">SUM(D60:D72)</f>
        <v>1489</v>
      </c>
      <c r="E73" s="298">
        <f t="shared" si="9"/>
        <v>721</v>
      </c>
    </row>
    <row r="74" spans="1:5" ht="15.75">
      <c r="A74" s="129" t="s">
        <v>607</v>
      </c>
      <c r="B74" s="138"/>
      <c r="C74" s="301">
        <f>SUM(C24+C25+C50+C59+C73)</f>
        <v>18513</v>
      </c>
      <c r="D74" s="301">
        <f t="shared" ref="D74:E74" si="10">SUM(D24+D25+D50+D59+D73)</f>
        <v>22935</v>
      </c>
      <c r="E74" s="301">
        <f t="shared" si="10"/>
        <v>21479</v>
      </c>
    </row>
    <row r="75" spans="1:5">
      <c r="A75" s="130" t="s">
        <v>208</v>
      </c>
      <c r="B75" s="135" t="s">
        <v>209</v>
      </c>
      <c r="C75" s="295"/>
      <c r="D75" s="296"/>
      <c r="E75" s="297"/>
    </row>
    <row r="76" spans="1:5">
      <c r="A76" s="130" t="s">
        <v>486</v>
      </c>
      <c r="B76" s="135" t="s">
        <v>210</v>
      </c>
      <c r="C76" s="295"/>
      <c r="D76" s="296">
        <v>0</v>
      </c>
      <c r="E76" s="297">
        <v>0</v>
      </c>
    </row>
    <row r="77" spans="1:5">
      <c r="A77" s="130" t="s">
        <v>211</v>
      </c>
      <c r="B77" s="135" t="s">
        <v>212</v>
      </c>
      <c r="C77" s="295">
        <v>0</v>
      </c>
      <c r="D77" s="296">
        <v>0</v>
      </c>
      <c r="E77" s="297">
        <v>0</v>
      </c>
    </row>
    <row r="78" spans="1:5">
      <c r="A78" s="130" t="s">
        <v>213</v>
      </c>
      <c r="B78" s="135" t="s">
        <v>214</v>
      </c>
      <c r="C78" s="295">
        <v>2027</v>
      </c>
      <c r="D78" s="296">
        <v>2027</v>
      </c>
      <c r="E78" s="297">
        <v>1104</v>
      </c>
    </row>
    <row r="79" spans="1:5">
      <c r="A79" s="91" t="s">
        <v>215</v>
      </c>
      <c r="B79" s="135" t="s">
        <v>216</v>
      </c>
      <c r="C79" s="295"/>
      <c r="D79" s="296"/>
      <c r="E79" s="297"/>
    </row>
    <row r="80" spans="1:5">
      <c r="A80" s="91" t="s">
        <v>217</v>
      </c>
      <c r="B80" s="135" t="s">
        <v>218</v>
      </c>
      <c r="C80" s="295"/>
      <c r="D80" s="296"/>
      <c r="E80" s="297"/>
    </row>
    <row r="81" spans="1:5">
      <c r="A81" s="91" t="s">
        <v>219</v>
      </c>
      <c r="B81" s="135" t="s">
        <v>220</v>
      </c>
      <c r="C81" s="295">
        <v>359</v>
      </c>
      <c r="D81" s="296">
        <v>359</v>
      </c>
      <c r="E81" s="297">
        <v>298</v>
      </c>
    </row>
    <row r="82" spans="1:5">
      <c r="A82" s="131" t="s">
        <v>450</v>
      </c>
      <c r="B82" s="137" t="s">
        <v>221</v>
      </c>
      <c r="C82" s="298">
        <f>SUM(C75:C81)</f>
        <v>2386</v>
      </c>
      <c r="D82" s="298">
        <f t="shared" ref="D82:E82" si="11">SUM(D75:D81)</f>
        <v>2386</v>
      </c>
      <c r="E82" s="298">
        <f t="shared" si="11"/>
        <v>1402</v>
      </c>
    </row>
    <row r="83" spans="1:5">
      <c r="A83" s="85" t="s">
        <v>222</v>
      </c>
      <c r="B83" s="135" t="s">
        <v>223</v>
      </c>
      <c r="C83" s="295">
        <v>4900</v>
      </c>
      <c r="D83" s="296">
        <v>4400</v>
      </c>
      <c r="E83" s="297">
        <v>0</v>
      </c>
    </row>
    <row r="84" spans="1:5">
      <c r="A84" s="85" t="s">
        <v>224</v>
      </c>
      <c r="B84" s="135" t="s">
        <v>225</v>
      </c>
      <c r="C84" s="295"/>
      <c r="D84" s="296"/>
      <c r="E84" s="297"/>
    </row>
    <row r="85" spans="1:5">
      <c r="A85" s="85" t="s">
        <v>226</v>
      </c>
      <c r="B85" s="135" t="s">
        <v>227</v>
      </c>
      <c r="C85" s="295"/>
      <c r="D85" s="296"/>
      <c r="E85" s="297"/>
    </row>
    <row r="86" spans="1:5">
      <c r="A86" s="85" t="s">
        <v>228</v>
      </c>
      <c r="B86" s="135" t="s">
        <v>229</v>
      </c>
      <c r="C86" s="295">
        <v>1221</v>
      </c>
      <c r="D86" s="296">
        <v>1221</v>
      </c>
      <c r="E86" s="297">
        <v>0</v>
      </c>
    </row>
    <row r="87" spans="1:5">
      <c r="A87" s="107" t="s">
        <v>451</v>
      </c>
      <c r="B87" s="137" t="s">
        <v>230</v>
      </c>
      <c r="C87" s="298">
        <f>SUM(C83:C86)</f>
        <v>6121</v>
      </c>
      <c r="D87" s="298">
        <f t="shared" ref="D87:E87" si="12">SUM(D83:D86)</f>
        <v>5621</v>
      </c>
      <c r="E87" s="298">
        <f t="shared" si="12"/>
        <v>0</v>
      </c>
    </row>
    <row r="88" spans="1:5">
      <c r="A88" s="85" t="s">
        <v>231</v>
      </c>
      <c r="B88" s="135" t="s">
        <v>232</v>
      </c>
      <c r="C88" s="295"/>
      <c r="D88" s="296"/>
      <c r="E88" s="297"/>
    </row>
    <row r="89" spans="1:5">
      <c r="A89" s="85" t="s">
        <v>487</v>
      </c>
      <c r="B89" s="135" t="s">
        <v>233</v>
      </c>
      <c r="C89" s="295"/>
      <c r="D89" s="296"/>
      <c r="E89" s="297"/>
    </row>
    <row r="90" spans="1:5">
      <c r="A90" s="85" t="s">
        <v>488</v>
      </c>
      <c r="B90" s="135" t="s">
        <v>234</v>
      </c>
      <c r="C90" s="295"/>
      <c r="D90" s="296"/>
      <c r="E90" s="297"/>
    </row>
    <row r="91" spans="1:5">
      <c r="A91" s="85" t="s">
        <v>489</v>
      </c>
      <c r="B91" s="135" t="s">
        <v>235</v>
      </c>
      <c r="C91" s="295"/>
      <c r="D91" s="296"/>
      <c r="E91" s="297"/>
    </row>
    <row r="92" spans="1:5">
      <c r="A92" s="85" t="s">
        <v>490</v>
      </c>
      <c r="B92" s="135" t="s">
        <v>236</v>
      </c>
      <c r="C92" s="295"/>
      <c r="D92" s="296"/>
      <c r="E92" s="297"/>
    </row>
    <row r="93" spans="1:5">
      <c r="A93" s="85" t="s">
        <v>491</v>
      </c>
      <c r="B93" s="135" t="s">
        <v>237</v>
      </c>
      <c r="C93" s="295"/>
      <c r="D93" s="296">
        <v>500</v>
      </c>
      <c r="E93" s="297">
        <v>500</v>
      </c>
    </row>
    <row r="94" spans="1:5">
      <c r="A94" s="85" t="s">
        <v>238</v>
      </c>
      <c r="B94" s="135" t="s">
        <v>239</v>
      </c>
      <c r="C94" s="295"/>
      <c r="D94" s="296"/>
      <c r="E94" s="297"/>
    </row>
    <row r="95" spans="1:5">
      <c r="A95" s="85" t="s">
        <v>492</v>
      </c>
      <c r="B95" s="135" t="s">
        <v>240</v>
      </c>
      <c r="C95" s="295"/>
      <c r="D95" s="296"/>
      <c r="E95" s="297"/>
    </row>
    <row r="96" spans="1:5">
      <c r="A96" s="107" t="s">
        <v>452</v>
      </c>
      <c r="B96" s="137" t="s">
        <v>241</v>
      </c>
      <c r="C96" s="298">
        <f>SUM(C88:C95)</f>
        <v>0</v>
      </c>
      <c r="D96" s="298">
        <f t="shared" ref="D96:E96" si="13">SUM(D88:D95)</f>
        <v>500</v>
      </c>
      <c r="E96" s="298">
        <f t="shared" si="13"/>
        <v>500</v>
      </c>
    </row>
    <row r="97" spans="1:24" ht="15.75">
      <c r="A97" s="129" t="s">
        <v>606</v>
      </c>
      <c r="B97" s="138"/>
      <c r="C97" s="301">
        <f>SUM(C96,C87,C82)</f>
        <v>8507</v>
      </c>
      <c r="D97" s="301">
        <f t="shared" ref="D97:E97" si="14">SUM(D96,D87,D82)</f>
        <v>8507</v>
      </c>
      <c r="E97" s="301">
        <f t="shared" si="14"/>
        <v>1902</v>
      </c>
    </row>
    <row r="98" spans="1:24" ht="15.75">
      <c r="A98" s="132" t="s">
        <v>500</v>
      </c>
      <c r="B98" s="139" t="s">
        <v>242</v>
      </c>
      <c r="C98" s="302">
        <f>SUM(C24+C25+C50+C59+C73+C82+C87+C96)</f>
        <v>27020</v>
      </c>
      <c r="D98" s="302">
        <f t="shared" ref="D98:E98" si="15">SUM(D24+D25+D50+D59+D73+D82+D87+D96)</f>
        <v>31442</v>
      </c>
      <c r="E98" s="302">
        <f t="shared" si="15"/>
        <v>23381</v>
      </c>
    </row>
    <row r="99" spans="1:24">
      <c r="A99" s="85" t="s">
        <v>493</v>
      </c>
      <c r="B99" s="140" t="s">
        <v>243</v>
      </c>
      <c r="C99" s="303"/>
      <c r="D99" s="304"/>
      <c r="E99" s="305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5"/>
      <c r="X99" s="15"/>
    </row>
    <row r="100" spans="1:24">
      <c r="A100" s="85" t="s">
        <v>246</v>
      </c>
      <c r="B100" s="140" t="s">
        <v>247</v>
      </c>
      <c r="C100" s="303"/>
      <c r="D100" s="304"/>
      <c r="E100" s="305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5"/>
      <c r="X100" s="15"/>
    </row>
    <row r="101" spans="1:24">
      <c r="A101" s="85" t="s">
        <v>494</v>
      </c>
      <c r="B101" s="140" t="s">
        <v>248</v>
      </c>
      <c r="C101" s="303"/>
      <c r="D101" s="306"/>
      <c r="E101" s="307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5"/>
      <c r="X101" s="15"/>
    </row>
    <row r="102" spans="1:24">
      <c r="A102" s="86" t="s">
        <v>457</v>
      </c>
      <c r="B102" s="141" t="s">
        <v>250</v>
      </c>
      <c r="C102" s="308"/>
      <c r="D102" s="309"/>
      <c r="E102" s="310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5"/>
      <c r="X102" s="15"/>
    </row>
    <row r="103" spans="1:24">
      <c r="A103" s="87" t="s">
        <v>495</v>
      </c>
      <c r="B103" s="140" t="s">
        <v>251</v>
      </c>
      <c r="C103" s="311"/>
      <c r="D103" s="312"/>
      <c r="E103" s="313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5"/>
      <c r="X103" s="15"/>
    </row>
    <row r="104" spans="1:24">
      <c r="A104" s="87" t="s">
        <v>463</v>
      </c>
      <c r="B104" s="140" t="s">
        <v>254</v>
      </c>
      <c r="C104" s="311"/>
      <c r="D104" s="312"/>
      <c r="E104" s="313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5"/>
      <c r="X104" s="15"/>
    </row>
    <row r="105" spans="1:24">
      <c r="A105" s="85" t="s">
        <v>255</v>
      </c>
      <c r="B105" s="140" t="s">
        <v>256</v>
      </c>
      <c r="C105" s="303"/>
      <c r="D105" s="304"/>
      <c r="E105" s="305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5"/>
      <c r="X105" s="15"/>
    </row>
    <row r="106" spans="1:24">
      <c r="A106" s="85" t="s">
        <v>496</v>
      </c>
      <c r="B106" s="140" t="s">
        <v>257</v>
      </c>
      <c r="C106" s="303"/>
      <c r="D106" s="304"/>
      <c r="E106" s="305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5"/>
      <c r="X106" s="15"/>
    </row>
    <row r="107" spans="1:24">
      <c r="A107" s="88" t="s">
        <v>460</v>
      </c>
      <c r="B107" s="141" t="s">
        <v>258</v>
      </c>
      <c r="C107" s="314"/>
      <c r="D107" s="315"/>
      <c r="E107" s="316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5"/>
      <c r="X107" s="15"/>
    </row>
    <row r="108" spans="1:24">
      <c r="A108" s="87" t="s">
        <v>259</v>
      </c>
      <c r="B108" s="140" t="s">
        <v>260</v>
      </c>
      <c r="C108" s="311"/>
      <c r="D108" s="312"/>
      <c r="E108" s="313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5"/>
      <c r="X108" s="15"/>
    </row>
    <row r="109" spans="1:24">
      <c r="A109" s="87" t="s">
        <v>261</v>
      </c>
      <c r="B109" s="140" t="s">
        <v>262</v>
      </c>
      <c r="C109" s="317">
        <v>643</v>
      </c>
      <c r="D109" s="317">
        <v>643</v>
      </c>
      <c r="E109" s="318">
        <v>643</v>
      </c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5"/>
      <c r="X109" s="15"/>
    </row>
    <row r="110" spans="1:24">
      <c r="A110" s="88" t="s">
        <v>263</v>
      </c>
      <c r="B110" s="141" t="s">
        <v>264</v>
      </c>
      <c r="C110" s="311"/>
      <c r="D110" s="312"/>
      <c r="E110" s="313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5"/>
      <c r="X110" s="15"/>
    </row>
    <row r="111" spans="1:24">
      <c r="A111" s="87" t="s">
        <v>265</v>
      </c>
      <c r="B111" s="140" t="s">
        <v>266</v>
      </c>
      <c r="C111" s="311"/>
      <c r="D111" s="312"/>
      <c r="E111" s="313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5"/>
      <c r="X111" s="15"/>
    </row>
    <row r="112" spans="1:24">
      <c r="A112" s="87" t="s">
        <v>267</v>
      </c>
      <c r="B112" s="140" t="s">
        <v>268</v>
      </c>
      <c r="C112" s="311"/>
      <c r="D112" s="312"/>
      <c r="E112" s="313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5"/>
      <c r="X112" s="15"/>
    </row>
    <row r="113" spans="1:24">
      <c r="A113" s="87" t="s">
        <v>269</v>
      </c>
      <c r="B113" s="140" t="s">
        <v>270</v>
      </c>
      <c r="C113" s="311"/>
      <c r="D113" s="312"/>
      <c r="E113" s="313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5"/>
      <c r="X113" s="15"/>
    </row>
    <row r="114" spans="1:24">
      <c r="A114" s="113" t="s">
        <v>461</v>
      </c>
      <c r="B114" s="142" t="s">
        <v>271</v>
      </c>
      <c r="C114" s="298">
        <f>SUM(C102+C107+C108+C109+C110+C111+C112+C113)</f>
        <v>643</v>
      </c>
      <c r="D114" s="298">
        <f>SUM(D102+D107+D108+D109+D110+D111+D112+D113)</f>
        <v>643</v>
      </c>
      <c r="E114" s="298">
        <f>SUM(E102+E107+E108+E109+E110+E111+E112+E113)</f>
        <v>643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5"/>
      <c r="X114" s="15"/>
    </row>
    <row r="115" spans="1:24">
      <c r="A115" s="87" t="s">
        <v>272</v>
      </c>
      <c r="B115" s="140" t="s">
        <v>273</v>
      </c>
      <c r="C115" s="311"/>
      <c r="D115" s="312"/>
      <c r="E115" s="313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5"/>
      <c r="X115" s="15"/>
    </row>
    <row r="116" spans="1:24">
      <c r="A116" s="85" t="s">
        <v>274</v>
      </c>
      <c r="B116" s="140" t="s">
        <v>275</v>
      </c>
      <c r="C116" s="303"/>
      <c r="D116" s="304"/>
      <c r="E116" s="305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5"/>
      <c r="X116" s="15"/>
    </row>
    <row r="117" spans="1:24">
      <c r="A117" s="87" t="s">
        <v>497</v>
      </c>
      <c r="B117" s="140" t="s">
        <v>276</v>
      </c>
      <c r="C117" s="311"/>
      <c r="D117" s="312"/>
      <c r="E117" s="313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5"/>
      <c r="X117" s="15"/>
    </row>
    <row r="118" spans="1:24">
      <c r="A118" s="87" t="s">
        <v>466</v>
      </c>
      <c r="B118" s="140" t="s">
        <v>277</v>
      </c>
      <c r="C118" s="311"/>
      <c r="D118" s="312"/>
      <c r="E118" s="313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5"/>
      <c r="X118" s="15"/>
    </row>
    <row r="119" spans="1:24">
      <c r="A119" s="113" t="s">
        <v>467</v>
      </c>
      <c r="B119" s="142" t="s">
        <v>281</v>
      </c>
      <c r="C119" s="314"/>
      <c r="D119" s="315"/>
      <c r="E119" s="316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5"/>
      <c r="X119" s="15"/>
    </row>
    <row r="120" spans="1:24">
      <c r="A120" s="85" t="s">
        <v>282</v>
      </c>
      <c r="B120" s="140" t="s">
        <v>283</v>
      </c>
      <c r="C120" s="303"/>
      <c r="D120" s="304"/>
      <c r="E120" s="305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5"/>
      <c r="X120" s="15"/>
    </row>
    <row r="121" spans="1:24" ht="15.75">
      <c r="A121" s="133" t="s">
        <v>501</v>
      </c>
      <c r="B121" s="143" t="s">
        <v>284</v>
      </c>
      <c r="C121" s="302">
        <f>SUM(C114+C119+C120)</f>
        <v>643</v>
      </c>
      <c r="D121" s="302">
        <f t="shared" ref="D121:E121" si="16">SUM(D114+D119+D120)</f>
        <v>643</v>
      </c>
      <c r="E121" s="302">
        <f t="shared" si="16"/>
        <v>643</v>
      </c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5"/>
      <c r="X121" s="15"/>
    </row>
    <row r="122" spans="1:24" ht="15.75">
      <c r="A122" s="274" t="s">
        <v>537</v>
      </c>
      <c r="B122" s="275"/>
      <c r="C122" s="319">
        <f>SUM(C98+C121)</f>
        <v>27663</v>
      </c>
      <c r="D122" s="319">
        <f t="shared" ref="D122:E122" si="17">SUM(D98+D121)</f>
        <v>32085</v>
      </c>
      <c r="E122" s="319">
        <f t="shared" si="17"/>
        <v>24024</v>
      </c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  <row r="123" spans="1:24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</row>
    <row r="124" spans="1:24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</row>
    <row r="125" spans="1:24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</row>
    <row r="126" spans="1:24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</row>
    <row r="127" spans="1:24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</row>
    <row r="128" spans="1:24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</row>
    <row r="129" spans="2:24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</row>
    <row r="130" spans="2:24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</row>
    <row r="131" spans="2:24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</row>
    <row r="132" spans="2:24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</row>
    <row r="133" spans="2:24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</row>
    <row r="134" spans="2:24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</row>
    <row r="135" spans="2:24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</row>
    <row r="136" spans="2:24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</row>
    <row r="137" spans="2:24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</row>
    <row r="138" spans="2:24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</row>
    <row r="139" spans="2:24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</row>
    <row r="140" spans="2:24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</row>
    <row r="141" spans="2:24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</row>
    <row r="142" spans="2:24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</row>
    <row r="143" spans="2:24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</row>
    <row r="144" spans="2:24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</row>
    <row r="145" spans="2:24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spans="2:24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</row>
    <row r="147" spans="2:24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spans="2:24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</row>
    <row r="149" spans="2:24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spans="2:24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spans="2:24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spans="2:24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</row>
    <row r="153" spans="2:24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</row>
    <row r="154" spans="2:24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</row>
    <row r="155" spans="2:24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spans="2:24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</row>
    <row r="157" spans="2:24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</row>
    <row r="158" spans="2:24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</row>
    <row r="159" spans="2:24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</row>
    <row r="160" spans="2:24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</row>
    <row r="161" spans="2:24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</row>
    <row r="162" spans="2:24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</row>
    <row r="163" spans="2:24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</row>
    <row r="164" spans="2:24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</row>
    <row r="165" spans="2:24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</row>
    <row r="166" spans="2:24"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</row>
    <row r="167" spans="2:24"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</row>
    <row r="168" spans="2:24"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</row>
    <row r="169" spans="2:24"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</row>
    <row r="170" spans="2:24"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</row>
    <row r="171" spans="2:24"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</row>
  </sheetData>
  <mergeCells count="3">
    <mergeCell ref="A3:E3"/>
    <mergeCell ref="A2:E2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0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E172"/>
  <sheetViews>
    <sheetView workbookViewId="0">
      <selection activeCell="A13" sqref="A13"/>
    </sheetView>
  </sheetViews>
  <sheetFormatPr defaultRowHeight="15"/>
  <cols>
    <col min="1" max="1" width="83.42578125" customWidth="1"/>
    <col min="3" max="3" width="11" customWidth="1"/>
    <col min="4" max="4" width="11.7109375" customWidth="1"/>
    <col min="5" max="5" width="11.42578125" customWidth="1"/>
    <col min="6" max="7" width="10.28515625" customWidth="1"/>
    <col min="8" max="8" width="10.85546875" customWidth="1"/>
    <col min="9" max="9" width="11.42578125" customWidth="1"/>
    <col min="10" max="10" width="11.28515625" customWidth="1"/>
    <col min="11" max="11" width="10.7109375" customWidth="1"/>
    <col min="12" max="12" width="11" customWidth="1"/>
    <col min="13" max="13" width="12.28515625" customWidth="1"/>
    <col min="14" max="14" width="12" customWidth="1"/>
  </cols>
  <sheetData>
    <row r="1" spans="1:14">
      <c r="A1" s="374" t="s">
        <v>791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</row>
    <row r="2" spans="1:14" ht="21" customHeight="1">
      <c r="A2" s="370" t="s">
        <v>759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81"/>
      <c r="M2" s="382"/>
      <c r="N2" s="382"/>
    </row>
    <row r="3" spans="1:14" ht="18.75" customHeight="1">
      <c r="A3" s="372" t="s">
        <v>576</v>
      </c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81"/>
      <c r="M3" s="382"/>
      <c r="N3" s="382"/>
    </row>
    <row r="4" spans="1:14" ht="18">
      <c r="A4" s="25"/>
    </row>
    <row r="5" spans="1:14" ht="25.5" customHeight="1">
      <c r="A5" s="383" t="s">
        <v>106</v>
      </c>
      <c r="B5" s="385" t="s">
        <v>107</v>
      </c>
      <c r="C5" s="389" t="s">
        <v>608</v>
      </c>
      <c r="D5" s="390"/>
      <c r="E5" s="390"/>
      <c r="F5" s="391" t="s">
        <v>609</v>
      </c>
      <c r="G5" s="390"/>
      <c r="H5" s="392"/>
      <c r="I5" s="389" t="s">
        <v>610</v>
      </c>
      <c r="J5" s="390"/>
      <c r="K5" s="390"/>
      <c r="L5" s="378" t="s">
        <v>668</v>
      </c>
      <c r="M5" s="393"/>
      <c r="N5" s="394"/>
    </row>
    <row r="6" spans="1:14" ht="25.5">
      <c r="A6" s="395"/>
      <c r="B6" s="396"/>
      <c r="C6" s="92" t="s">
        <v>670</v>
      </c>
      <c r="D6" s="3" t="s">
        <v>695</v>
      </c>
      <c r="E6" s="96" t="s">
        <v>696</v>
      </c>
      <c r="F6" s="93" t="s">
        <v>670</v>
      </c>
      <c r="G6" s="3" t="s">
        <v>695</v>
      </c>
      <c r="H6" s="94" t="s">
        <v>696</v>
      </c>
      <c r="I6" s="92" t="s">
        <v>670</v>
      </c>
      <c r="J6" s="3" t="s">
        <v>695</v>
      </c>
      <c r="K6" s="96" t="s">
        <v>696</v>
      </c>
      <c r="L6" s="93" t="s">
        <v>670</v>
      </c>
      <c r="M6" s="3" t="s">
        <v>695</v>
      </c>
      <c r="N6" s="94" t="s">
        <v>696</v>
      </c>
    </row>
    <row r="7" spans="1:14">
      <c r="A7" s="119" t="s">
        <v>108</v>
      </c>
      <c r="B7" s="134" t="s">
        <v>109</v>
      </c>
      <c r="C7" s="296">
        <v>4436</v>
      </c>
      <c r="D7" s="296">
        <v>5000</v>
      </c>
      <c r="E7" s="297">
        <v>5000</v>
      </c>
      <c r="F7" s="321"/>
      <c r="G7" s="296"/>
      <c r="H7" s="297"/>
      <c r="I7" s="322"/>
      <c r="J7" s="296"/>
      <c r="K7" s="323"/>
      <c r="L7" s="295">
        <v>4436</v>
      </c>
      <c r="M7" s="296">
        <v>5000</v>
      </c>
      <c r="N7" s="297">
        <v>5000</v>
      </c>
    </row>
    <row r="8" spans="1:14">
      <c r="A8" s="119" t="s">
        <v>110</v>
      </c>
      <c r="B8" s="135" t="s">
        <v>111</v>
      </c>
      <c r="C8" s="296"/>
      <c r="D8" s="296">
        <v>0</v>
      </c>
      <c r="E8" s="297">
        <v>0</v>
      </c>
      <c r="F8" s="321"/>
      <c r="G8" s="296"/>
      <c r="H8" s="297"/>
      <c r="I8" s="322"/>
      <c r="J8" s="296"/>
      <c r="K8" s="323"/>
      <c r="L8" s="295"/>
      <c r="M8" s="296">
        <v>0</v>
      </c>
      <c r="N8" s="297">
        <v>0</v>
      </c>
    </row>
    <row r="9" spans="1:14">
      <c r="A9" s="119" t="s">
        <v>112</v>
      </c>
      <c r="B9" s="135" t="s">
        <v>113</v>
      </c>
      <c r="C9" s="296"/>
      <c r="D9" s="296">
        <v>0</v>
      </c>
      <c r="E9" s="297">
        <v>0</v>
      </c>
      <c r="F9" s="321"/>
      <c r="G9" s="296"/>
      <c r="H9" s="297"/>
      <c r="I9" s="322"/>
      <c r="J9" s="296"/>
      <c r="K9" s="323"/>
      <c r="L9" s="295"/>
      <c r="M9" s="296">
        <v>0</v>
      </c>
      <c r="N9" s="297">
        <v>0</v>
      </c>
    </row>
    <row r="10" spans="1:14">
      <c r="A10" s="120" t="s">
        <v>114</v>
      </c>
      <c r="B10" s="135" t="s">
        <v>115</v>
      </c>
      <c r="C10" s="296"/>
      <c r="D10" s="296">
        <v>0</v>
      </c>
      <c r="E10" s="297">
        <v>0</v>
      </c>
      <c r="F10" s="321"/>
      <c r="G10" s="296"/>
      <c r="H10" s="297"/>
      <c r="I10" s="322"/>
      <c r="J10" s="296"/>
      <c r="K10" s="323"/>
      <c r="L10" s="295"/>
      <c r="M10" s="296">
        <v>0</v>
      </c>
      <c r="N10" s="297">
        <v>0</v>
      </c>
    </row>
    <row r="11" spans="1:14">
      <c r="A11" s="120" t="s">
        <v>116</v>
      </c>
      <c r="B11" s="135" t="s">
        <v>117</v>
      </c>
      <c r="C11" s="296"/>
      <c r="D11" s="296">
        <v>0</v>
      </c>
      <c r="E11" s="297">
        <v>0</v>
      </c>
      <c r="F11" s="321"/>
      <c r="G11" s="296"/>
      <c r="H11" s="297"/>
      <c r="I11" s="322"/>
      <c r="J11" s="296"/>
      <c r="K11" s="323"/>
      <c r="L11" s="295"/>
      <c r="M11" s="296">
        <v>0</v>
      </c>
      <c r="N11" s="297">
        <v>0</v>
      </c>
    </row>
    <row r="12" spans="1:14">
      <c r="A12" s="120" t="s">
        <v>118</v>
      </c>
      <c r="B12" s="135" t="s">
        <v>119</v>
      </c>
      <c r="C12" s="296"/>
      <c r="D12" s="296">
        <v>0</v>
      </c>
      <c r="E12" s="297">
        <v>0</v>
      </c>
      <c r="F12" s="321"/>
      <c r="G12" s="296"/>
      <c r="H12" s="297"/>
      <c r="I12" s="322"/>
      <c r="J12" s="296"/>
      <c r="K12" s="323"/>
      <c r="L12" s="295"/>
      <c r="M12" s="296">
        <v>0</v>
      </c>
      <c r="N12" s="297">
        <v>0</v>
      </c>
    </row>
    <row r="13" spans="1:14">
      <c r="A13" s="120" t="s">
        <v>120</v>
      </c>
      <c r="B13" s="135" t="s">
        <v>121</v>
      </c>
      <c r="C13" s="296">
        <v>357</v>
      </c>
      <c r="D13" s="296">
        <v>617</v>
      </c>
      <c r="E13" s="297">
        <v>602</v>
      </c>
      <c r="F13" s="321"/>
      <c r="G13" s="296"/>
      <c r="H13" s="297"/>
      <c r="I13" s="322"/>
      <c r="J13" s="296"/>
      <c r="K13" s="323"/>
      <c r="L13" s="295">
        <v>357</v>
      </c>
      <c r="M13" s="296">
        <v>617</v>
      </c>
      <c r="N13" s="297">
        <v>602</v>
      </c>
    </row>
    <row r="14" spans="1:14">
      <c r="A14" s="120" t="s">
        <v>122</v>
      </c>
      <c r="B14" s="135" t="s">
        <v>123</v>
      </c>
      <c r="C14" s="296"/>
      <c r="D14" s="296">
        <v>0</v>
      </c>
      <c r="E14" s="297">
        <v>0</v>
      </c>
      <c r="F14" s="321"/>
      <c r="G14" s="296"/>
      <c r="H14" s="297"/>
      <c r="I14" s="322"/>
      <c r="J14" s="296"/>
      <c r="K14" s="323"/>
      <c r="L14" s="295"/>
      <c r="M14" s="296">
        <v>0</v>
      </c>
      <c r="N14" s="297">
        <v>0</v>
      </c>
    </row>
    <row r="15" spans="1:14">
      <c r="A15" s="121" t="s">
        <v>124</v>
      </c>
      <c r="B15" s="135" t="s">
        <v>125</v>
      </c>
      <c r="C15" s="296"/>
      <c r="D15" s="296">
        <v>0</v>
      </c>
      <c r="E15" s="297">
        <v>0</v>
      </c>
      <c r="F15" s="321"/>
      <c r="G15" s="296"/>
      <c r="H15" s="297"/>
      <c r="I15" s="322"/>
      <c r="J15" s="296"/>
      <c r="K15" s="323"/>
      <c r="L15" s="295"/>
      <c r="M15" s="296">
        <v>0</v>
      </c>
      <c r="N15" s="297">
        <v>0</v>
      </c>
    </row>
    <row r="16" spans="1:14">
      <c r="A16" s="121" t="s">
        <v>126</v>
      </c>
      <c r="B16" s="135" t="s">
        <v>127</v>
      </c>
      <c r="C16" s="296"/>
      <c r="D16" s="296">
        <v>0</v>
      </c>
      <c r="E16" s="297">
        <v>0</v>
      </c>
      <c r="F16" s="321"/>
      <c r="G16" s="296"/>
      <c r="H16" s="297"/>
      <c r="I16" s="322"/>
      <c r="J16" s="296"/>
      <c r="K16" s="323"/>
      <c r="L16" s="295"/>
      <c r="M16" s="296">
        <v>0</v>
      </c>
      <c r="N16" s="297">
        <v>0</v>
      </c>
    </row>
    <row r="17" spans="1:14">
      <c r="A17" s="121" t="s">
        <v>128</v>
      </c>
      <c r="B17" s="135" t="s">
        <v>129</v>
      </c>
      <c r="C17" s="296"/>
      <c r="D17" s="296">
        <v>0</v>
      </c>
      <c r="E17" s="297">
        <v>0</v>
      </c>
      <c r="F17" s="321"/>
      <c r="G17" s="296"/>
      <c r="H17" s="297"/>
      <c r="I17" s="322"/>
      <c r="J17" s="296"/>
      <c r="K17" s="323"/>
      <c r="L17" s="295"/>
      <c r="M17" s="296">
        <v>0</v>
      </c>
      <c r="N17" s="297">
        <v>0</v>
      </c>
    </row>
    <row r="18" spans="1:14">
      <c r="A18" s="121" t="s">
        <v>130</v>
      </c>
      <c r="B18" s="135" t="s">
        <v>131</v>
      </c>
      <c r="C18" s="296"/>
      <c r="D18" s="296">
        <v>0</v>
      </c>
      <c r="E18" s="297">
        <v>0</v>
      </c>
      <c r="F18" s="321"/>
      <c r="G18" s="296"/>
      <c r="H18" s="297"/>
      <c r="I18" s="322"/>
      <c r="J18" s="296"/>
      <c r="K18" s="323"/>
      <c r="L18" s="295"/>
      <c r="M18" s="296">
        <v>0</v>
      </c>
      <c r="N18" s="297">
        <v>0</v>
      </c>
    </row>
    <row r="19" spans="1:14">
      <c r="A19" s="121" t="s">
        <v>468</v>
      </c>
      <c r="B19" s="135" t="s">
        <v>132</v>
      </c>
      <c r="C19" s="296"/>
      <c r="D19" s="296">
        <v>0</v>
      </c>
      <c r="E19" s="297">
        <v>0</v>
      </c>
      <c r="F19" s="321"/>
      <c r="G19" s="296"/>
      <c r="H19" s="297"/>
      <c r="I19" s="322"/>
      <c r="J19" s="296"/>
      <c r="K19" s="323"/>
      <c r="L19" s="295"/>
      <c r="M19" s="296">
        <v>0</v>
      </c>
      <c r="N19" s="297">
        <v>0</v>
      </c>
    </row>
    <row r="20" spans="1:14" s="74" customFormat="1">
      <c r="A20" s="122" t="s">
        <v>406</v>
      </c>
      <c r="B20" s="136" t="s">
        <v>133</v>
      </c>
      <c r="C20" s="296">
        <f>SUM(C7:C19)</f>
        <v>4793</v>
      </c>
      <c r="D20" s="296">
        <f t="shared" ref="D20:N20" si="0">SUM(D7:D19)</f>
        <v>5617</v>
      </c>
      <c r="E20" s="296">
        <f t="shared" si="0"/>
        <v>5602</v>
      </c>
      <c r="F20" s="296">
        <f t="shared" si="0"/>
        <v>0</v>
      </c>
      <c r="G20" s="296">
        <f t="shared" si="0"/>
        <v>0</v>
      </c>
      <c r="H20" s="296">
        <f t="shared" si="0"/>
        <v>0</v>
      </c>
      <c r="I20" s="296">
        <f t="shared" si="0"/>
        <v>0</v>
      </c>
      <c r="J20" s="296">
        <f t="shared" si="0"/>
        <v>0</v>
      </c>
      <c r="K20" s="296">
        <f t="shared" si="0"/>
        <v>0</v>
      </c>
      <c r="L20" s="296">
        <f t="shared" si="0"/>
        <v>4793</v>
      </c>
      <c r="M20" s="296">
        <f t="shared" si="0"/>
        <v>5617</v>
      </c>
      <c r="N20" s="296">
        <f t="shared" si="0"/>
        <v>5602</v>
      </c>
    </row>
    <row r="21" spans="1:14">
      <c r="A21" s="121" t="s">
        <v>134</v>
      </c>
      <c r="B21" s="135" t="s">
        <v>135</v>
      </c>
      <c r="C21" s="296">
        <v>2917</v>
      </c>
      <c r="D21" s="296">
        <v>3260</v>
      </c>
      <c r="E21" s="297">
        <v>2914</v>
      </c>
      <c r="F21" s="321"/>
      <c r="G21" s="296"/>
      <c r="H21" s="297"/>
      <c r="I21" s="322"/>
      <c r="J21" s="296"/>
      <c r="K21" s="323"/>
      <c r="L21" s="295">
        <v>2917</v>
      </c>
      <c r="M21" s="296">
        <v>3260</v>
      </c>
      <c r="N21" s="297">
        <v>2914</v>
      </c>
    </row>
    <row r="22" spans="1:14" ht="33.75" customHeight="1">
      <c r="A22" s="121" t="s">
        <v>136</v>
      </c>
      <c r="B22" s="135" t="s">
        <v>137</v>
      </c>
      <c r="C22" s="296">
        <v>0</v>
      </c>
      <c r="D22" s="296">
        <v>0</v>
      </c>
      <c r="E22" s="297">
        <v>0</v>
      </c>
      <c r="F22" s="321"/>
      <c r="G22" s="296"/>
      <c r="H22" s="297"/>
      <c r="I22" s="322"/>
      <c r="J22" s="296"/>
      <c r="K22" s="323"/>
      <c r="L22" s="295"/>
      <c r="M22" s="296">
        <v>0</v>
      </c>
      <c r="N22" s="297">
        <v>0</v>
      </c>
    </row>
    <row r="23" spans="1:14">
      <c r="A23" s="91" t="s">
        <v>138</v>
      </c>
      <c r="B23" s="135" t="s">
        <v>139</v>
      </c>
      <c r="C23" s="296">
        <v>615</v>
      </c>
      <c r="D23" s="296">
        <v>751</v>
      </c>
      <c r="E23" s="297">
        <v>751</v>
      </c>
      <c r="F23" s="321"/>
      <c r="G23" s="296"/>
      <c r="H23" s="297"/>
      <c r="I23" s="322"/>
      <c r="J23" s="296"/>
      <c r="K23" s="323"/>
      <c r="L23" s="295">
        <v>615</v>
      </c>
      <c r="M23" s="296">
        <v>751</v>
      </c>
      <c r="N23" s="297">
        <v>751</v>
      </c>
    </row>
    <row r="24" spans="1:14" s="74" customFormat="1">
      <c r="A24" s="123" t="s">
        <v>407</v>
      </c>
      <c r="B24" s="136" t="s">
        <v>140</v>
      </c>
      <c r="C24" s="296">
        <f>SUM(C21:C23)</f>
        <v>3532</v>
      </c>
      <c r="D24" s="296">
        <f t="shared" ref="D24:N24" si="1">SUM(D21:D23)</f>
        <v>4011</v>
      </c>
      <c r="E24" s="296">
        <f t="shared" si="1"/>
        <v>3665</v>
      </c>
      <c r="F24" s="296">
        <f t="shared" si="1"/>
        <v>0</v>
      </c>
      <c r="G24" s="296">
        <f t="shared" si="1"/>
        <v>0</v>
      </c>
      <c r="H24" s="296">
        <f t="shared" si="1"/>
        <v>0</v>
      </c>
      <c r="I24" s="296">
        <f t="shared" si="1"/>
        <v>0</v>
      </c>
      <c r="J24" s="296">
        <f t="shared" si="1"/>
        <v>0</v>
      </c>
      <c r="K24" s="296">
        <f t="shared" si="1"/>
        <v>0</v>
      </c>
      <c r="L24" s="296">
        <f t="shared" si="1"/>
        <v>3532</v>
      </c>
      <c r="M24" s="296">
        <f t="shared" si="1"/>
        <v>4011</v>
      </c>
      <c r="N24" s="296">
        <f t="shared" si="1"/>
        <v>3665</v>
      </c>
    </row>
    <row r="25" spans="1:14" s="74" customFormat="1">
      <c r="A25" s="124" t="s">
        <v>498</v>
      </c>
      <c r="B25" s="137" t="s">
        <v>141</v>
      </c>
      <c r="C25" s="299">
        <f>SUM(C24,C20)</f>
        <v>8325</v>
      </c>
      <c r="D25" s="299">
        <f t="shared" ref="D25:N25" si="2">SUM(D24,D20)</f>
        <v>9628</v>
      </c>
      <c r="E25" s="299">
        <f t="shared" si="2"/>
        <v>9267</v>
      </c>
      <c r="F25" s="299">
        <f t="shared" si="2"/>
        <v>0</v>
      </c>
      <c r="G25" s="299">
        <f t="shared" si="2"/>
        <v>0</v>
      </c>
      <c r="H25" s="299">
        <f t="shared" si="2"/>
        <v>0</v>
      </c>
      <c r="I25" s="299">
        <f t="shared" si="2"/>
        <v>0</v>
      </c>
      <c r="J25" s="299">
        <f t="shared" si="2"/>
        <v>0</v>
      </c>
      <c r="K25" s="299">
        <f t="shared" si="2"/>
        <v>0</v>
      </c>
      <c r="L25" s="299">
        <f t="shared" si="2"/>
        <v>8325</v>
      </c>
      <c r="M25" s="299">
        <f t="shared" si="2"/>
        <v>9628</v>
      </c>
      <c r="N25" s="299">
        <f t="shared" si="2"/>
        <v>9267</v>
      </c>
    </row>
    <row r="26" spans="1:14" s="74" customFormat="1">
      <c r="A26" s="108" t="s">
        <v>469</v>
      </c>
      <c r="B26" s="137" t="s">
        <v>142</v>
      </c>
      <c r="C26" s="299">
        <v>1812</v>
      </c>
      <c r="D26" s="299">
        <v>2037</v>
      </c>
      <c r="E26" s="326">
        <v>2027</v>
      </c>
      <c r="F26" s="324"/>
      <c r="G26" s="325"/>
      <c r="H26" s="326"/>
      <c r="I26" s="327"/>
      <c r="J26" s="325"/>
      <c r="K26" s="328"/>
      <c r="L26" s="298">
        <v>1812</v>
      </c>
      <c r="M26" s="299">
        <v>2037</v>
      </c>
      <c r="N26" s="326">
        <v>2027</v>
      </c>
    </row>
    <row r="27" spans="1:14">
      <c r="A27" s="121" t="s">
        <v>143</v>
      </c>
      <c r="B27" s="135" t="s">
        <v>144</v>
      </c>
      <c r="C27" s="296">
        <v>0</v>
      </c>
      <c r="D27" s="296">
        <v>3</v>
      </c>
      <c r="E27" s="297">
        <v>2</v>
      </c>
      <c r="F27" s="321"/>
      <c r="G27" s="296"/>
      <c r="H27" s="297"/>
      <c r="I27" s="322"/>
      <c r="J27" s="296"/>
      <c r="K27" s="323"/>
      <c r="L27" s="295"/>
      <c r="M27" s="296">
        <v>3</v>
      </c>
      <c r="N27" s="297">
        <v>2</v>
      </c>
    </row>
    <row r="28" spans="1:14">
      <c r="A28" s="121" t="s">
        <v>145</v>
      </c>
      <c r="B28" s="135" t="s">
        <v>146</v>
      </c>
      <c r="C28" s="296">
        <v>1345</v>
      </c>
      <c r="D28" s="296">
        <v>1311</v>
      </c>
      <c r="E28" s="297">
        <v>1302</v>
      </c>
      <c r="F28" s="321"/>
      <c r="G28" s="296"/>
      <c r="H28" s="297"/>
      <c r="I28" s="322"/>
      <c r="J28" s="296"/>
      <c r="K28" s="323"/>
      <c r="L28" s="295">
        <v>1345</v>
      </c>
      <c r="M28" s="296">
        <v>1311</v>
      </c>
      <c r="N28" s="297">
        <v>1302</v>
      </c>
    </row>
    <row r="29" spans="1:14">
      <c r="A29" s="121" t="s">
        <v>147</v>
      </c>
      <c r="B29" s="135" t="s">
        <v>148</v>
      </c>
      <c r="C29" s="296"/>
      <c r="D29" s="296">
        <v>0</v>
      </c>
      <c r="E29" s="297">
        <v>0</v>
      </c>
      <c r="F29" s="321"/>
      <c r="G29" s="296"/>
      <c r="H29" s="297"/>
      <c r="I29" s="322"/>
      <c r="J29" s="296"/>
      <c r="K29" s="323"/>
      <c r="L29" s="295"/>
      <c r="M29" s="296">
        <v>0</v>
      </c>
      <c r="N29" s="297">
        <v>0</v>
      </c>
    </row>
    <row r="30" spans="1:14" s="74" customFormat="1">
      <c r="A30" s="123" t="s">
        <v>408</v>
      </c>
      <c r="B30" s="136" t="s">
        <v>149</v>
      </c>
      <c r="C30" s="296">
        <f>SUM(C27:C29)</f>
        <v>1345</v>
      </c>
      <c r="D30" s="296">
        <f t="shared" ref="D30:N30" si="3">SUM(D27:D29)</f>
        <v>1314</v>
      </c>
      <c r="E30" s="296">
        <f t="shared" si="3"/>
        <v>1304</v>
      </c>
      <c r="F30" s="296">
        <f t="shared" si="3"/>
        <v>0</v>
      </c>
      <c r="G30" s="296">
        <f t="shared" si="3"/>
        <v>0</v>
      </c>
      <c r="H30" s="296">
        <f t="shared" si="3"/>
        <v>0</v>
      </c>
      <c r="I30" s="296">
        <f t="shared" si="3"/>
        <v>0</v>
      </c>
      <c r="J30" s="296">
        <f t="shared" si="3"/>
        <v>0</v>
      </c>
      <c r="K30" s="296">
        <f t="shared" si="3"/>
        <v>0</v>
      </c>
      <c r="L30" s="296">
        <f t="shared" si="3"/>
        <v>1345</v>
      </c>
      <c r="M30" s="296">
        <f t="shared" si="3"/>
        <v>1314</v>
      </c>
      <c r="N30" s="296">
        <f t="shared" si="3"/>
        <v>1304</v>
      </c>
    </row>
    <row r="31" spans="1:14">
      <c r="A31" s="121" t="s">
        <v>150</v>
      </c>
      <c r="B31" s="135" t="s">
        <v>151</v>
      </c>
      <c r="C31" s="296">
        <v>4</v>
      </c>
      <c r="D31" s="296">
        <v>85</v>
      </c>
      <c r="E31" s="297">
        <v>85</v>
      </c>
      <c r="F31" s="321"/>
      <c r="G31" s="296"/>
      <c r="H31" s="297"/>
      <c r="I31" s="322"/>
      <c r="J31" s="296"/>
      <c r="K31" s="323"/>
      <c r="L31" s="295">
        <v>4</v>
      </c>
      <c r="M31" s="296">
        <v>85</v>
      </c>
      <c r="N31" s="297">
        <v>85</v>
      </c>
    </row>
    <row r="32" spans="1:14">
      <c r="A32" s="121" t="s">
        <v>152</v>
      </c>
      <c r="B32" s="135" t="s">
        <v>153</v>
      </c>
      <c r="C32" s="296">
        <v>215</v>
      </c>
      <c r="D32" s="296">
        <v>215</v>
      </c>
      <c r="E32" s="297">
        <v>150</v>
      </c>
      <c r="F32" s="321"/>
      <c r="G32" s="296"/>
      <c r="H32" s="297"/>
      <c r="I32" s="322"/>
      <c r="J32" s="296"/>
      <c r="K32" s="323"/>
      <c r="L32" s="295">
        <v>215</v>
      </c>
      <c r="M32" s="296">
        <v>215</v>
      </c>
      <c r="N32" s="297">
        <v>150</v>
      </c>
    </row>
    <row r="33" spans="1:14" s="74" customFormat="1" ht="15" customHeight="1">
      <c r="A33" s="123" t="s">
        <v>499</v>
      </c>
      <c r="B33" s="136" t="s">
        <v>154</v>
      </c>
      <c r="C33" s="296">
        <f>SUM(C31:C32)</f>
        <v>219</v>
      </c>
      <c r="D33" s="296">
        <f t="shared" ref="D33:N33" si="4">SUM(D31:D32)</f>
        <v>300</v>
      </c>
      <c r="E33" s="296">
        <f t="shared" si="4"/>
        <v>235</v>
      </c>
      <c r="F33" s="296">
        <f t="shared" si="4"/>
        <v>0</v>
      </c>
      <c r="G33" s="296">
        <f t="shared" si="4"/>
        <v>0</v>
      </c>
      <c r="H33" s="296">
        <f t="shared" si="4"/>
        <v>0</v>
      </c>
      <c r="I33" s="296">
        <f t="shared" si="4"/>
        <v>0</v>
      </c>
      <c r="J33" s="296">
        <f t="shared" si="4"/>
        <v>0</v>
      </c>
      <c r="K33" s="296">
        <f t="shared" si="4"/>
        <v>0</v>
      </c>
      <c r="L33" s="296">
        <f t="shared" si="4"/>
        <v>219</v>
      </c>
      <c r="M33" s="296">
        <f t="shared" si="4"/>
        <v>300</v>
      </c>
      <c r="N33" s="296">
        <f t="shared" si="4"/>
        <v>235</v>
      </c>
    </row>
    <row r="34" spans="1:14">
      <c r="A34" s="121" t="s">
        <v>155</v>
      </c>
      <c r="B34" s="135" t="s">
        <v>156</v>
      </c>
      <c r="C34" s="296">
        <v>1195</v>
      </c>
      <c r="D34" s="296">
        <v>1469</v>
      </c>
      <c r="E34" s="297">
        <v>1453</v>
      </c>
      <c r="F34" s="321"/>
      <c r="G34" s="296"/>
      <c r="H34" s="297"/>
      <c r="I34" s="322"/>
      <c r="J34" s="296"/>
      <c r="K34" s="323"/>
      <c r="L34" s="295">
        <v>1195</v>
      </c>
      <c r="M34" s="296">
        <v>1469</v>
      </c>
      <c r="N34" s="297">
        <v>1453</v>
      </c>
    </row>
    <row r="35" spans="1:14">
      <c r="A35" s="121" t="s">
        <v>157</v>
      </c>
      <c r="B35" s="135" t="s">
        <v>158</v>
      </c>
      <c r="C35" s="296">
        <v>0</v>
      </c>
      <c r="D35" s="296">
        <v>10</v>
      </c>
      <c r="E35" s="297">
        <v>9</v>
      </c>
      <c r="F35" s="321"/>
      <c r="G35" s="296"/>
      <c r="H35" s="297"/>
      <c r="I35" s="322"/>
      <c r="J35" s="296"/>
      <c r="K35" s="323"/>
      <c r="L35" s="295"/>
      <c r="M35" s="296">
        <v>10</v>
      </c>
      <c r="N35" s="297">
        <v>9</v>
      </c>
    </row>
    <row r="36" spans="1:14">
      <c r="A36" s="121" t="s">
        <v>470</v>
      </c>
      <c r="B36" s="135" t="s">
        <v>159</v>
      </c>
      <c r="C36" s="296"/>
      <c r="D36" s="296">
        <v>0</v>
      </c>
      <c r="E36" s="297">
        <v>0</v>
      </c>
      <c r="F36" s="321"/>
      <c r="G36" s="296"/>
      <c r="H36" s="297"/>
      <c r="I36" s="322"/>
      <c r="J36" s="296"/>
      <c r="K36" s="323"/>
      <c r="L36" s="295"/>
      <c r="M36" s="296">
        <v>0</v>
      </c>
      <c r="N36" s="297">
        <v>0</v>
      </c>
    </row>
    <row r="37" spans="1:14">
      <c r="A37" s="121" t="s">
        <v>160</v>
      </c>
      <c r="B37" s="135" t="s">
        <v>161</v>
      </c>
      <c r="C37" s="296">
        <v>133</v>
      </c>
      <c r="D37" s="296">
        <v>379</v>
      </c>
      <c r="E37" s="297">
        <v>379</v>
      </c>
      <c r="F37" s="321"/>
      <c r="G37" s="296"/>
      <c r="H37" s="297"/>
      <c r="I37" s="322"/>
      <c r="J37" s="296"/>
      <c r="K37" s="323"/>
      <c r="L37" s="295">
        <v>133</v>
      </c>
      <c r="M37" s="296">
        <v>379</v>
      </c>
      <c r="N37" s="297">
        <v>379</v>
      </c>
    </row>
    <row r="38" spans="1:14">
      <c r="A38" s="125" t="s">
        <v>471</v>
      </c>
      <c r="B38" s="135" t="s">
        <v>162</v>
      </c>
      <c r="C38" s="296"/>
      <c r="D38" s="296">
        <v>0</v>
      </c>
      <c r="E38" s="297">
        <v>0</v>
      </c>
      <c r="F38" s="321"/>
      <c r="G38" s="296"/>
      <c r="H38" s="297"/>
      <c r="I38" s="322"/>
      <c r="J38" s="296"/>
      <c r="K38" s="323"/>
      <c r="L38" s="295"/>
      <c r="M38" s="296">
        <v>0</v>
      </c>
      <c r="N38" s="297">
        <v>0</v>
      </c>
    </row>
    <row r="39" spans="1:14">
      <c r="A39" s="91" t="s">
        <v>163</v>
      </c>
      <c r="B39" s="135" t="s">
        <v>164</v>
      </c>
      <c r="C39" s="296">
        <v>134</v>
      </c>
      <c r="D39" s="296">
        <v>100</v>
      </c>
      <c r="E39" s="297">
        <v>100</v>
      </c>
      <c r="F39" s="321"/>
      <c r="G39" s="296"/>
      <c r="H39" s="297"/>
      <c r="I39" s="322"/>
      <c r="J39" s="296"/>
      <c r="K39" s="323"/>
      <c r="L39" s="295">
        <v>134</v>
      </c>
      <c r="M39" s="296">
        <v>100</v>
      </c>
      <c r="N39" s="297">
        <v>100</v>
      </c>
    </row>
    <row r="40" spans="1:14">
      <c r="A40" s="121" t="s">
        <v>472</v>
      </c>
      <c r="B40" s="135" t="s">
        <v>165</v>
      </c>
      <c r="C40" s="296">
        <v>1286</v>
      </c>
      <c r="D40" s="296">
        <v>2900</v>
      </c>
      <c r="E40" s="297">
        <v>2889</v>
      </c>
      <c r="F40" s="321"/>
      <c r="G40" s="296"/>
      <c r="H40" s="297"/>
      <c r="I40" s="322"/>
      <c r="J40" s="296"/>
      <c r="K40" s="323"/>
      <c r="L40" s="295">
        <v>1286</v>
      </c>
      <c r="M40" s="296">
        <v>2900</v>
      </c>
      <c r="N40" s="297">
        <v>2889</v>
      </c>
    </row>
    <row r="41" spans="1:14" s="74" customFormat="1">
      <c r="A41" s="123" t="s">
        <v>409</v>
      </c>
      <c r="B41" s="136" t="s">
        <v>166</v>
      </c>
      <c r="C41" s="296">
        <f>SUM(C34:C40)</f>
        <v>2748</v>
      </c>
      <c r="D41" s="296">
        <f t="shared" ref="D41:N41" si="5">SUM(D34:D40)</f>
        <v>4858</v>
      </c>
      <c r="E41" s="296">
        <f t="shared" si="5"/>
        <v>4830</v>
      </c>
      <c r="F41" s="296">
        <f t="shared" si="5"/>
        <v>0</v>
      </c>
      <c r="G41" s="296">
        <f t="shared" si="5"/>
        <v>0</v>
      </c>
      <c r="H41" s="296">
        <f t="shared" si="5"/>
        <v>0</v>
      </c>
      <c r="I41" s="296">
        <f t="shared" si="5"/>
        <v>0</v>
      </c>
      <c r="J41" s="296">
        <f t="shared" si="5"/>
        <v>0</v>
      </c>
      <c r="K41" s="296">
        <f t="shared" si="5"/>
        <v>0</v>
      </c>
      <c r="L41" s="296">
        <f t="shared" si="5"/>
        <v>2748</v>
      </c>
      <c r="M41" s="296">
        <f t="shared" si="5"/>
        <v>4858</v>
      </c>
      <c r="N41" s="296">
        <f t="shared" si="5"/>
        <v>4830</v>
      </c>
    </row>
    <row r="42" spans="1:14">
      <c r="A42" s="121" t="s">
        <v>167</v>
      </c>
      <c r="B42" s="135" t="s">
        <v>168</v>
      </c>
      <c r="C42" s="296"/>
      <c r="D42" s="296">
        <v>0</v>
      </c>
      <c r="E42" s="297">
        <v>0</v>
      </c>
      <c r="F42" s="321"/>
      <c r="G42" s="296"/>
      <c r="H42" s="297"/>
      <c r="I42" s="322"/>
      <c r="J42" s="296"/>
      <c r="K42" s="323"/>
      <c r="L42" s="295"/>
      <c r="M42" s="296">
        <v>0</v>
      </c>
      <c r="N42" s="297">
        <v>0</v>
      </c>
    </row>
    <row r="43" spans="1:14">
      <c r="A43" s="121" t="s">
        <v>169</v>
      </c>
      <c r="B43" s="135" t="s">
        <v>170</v>
      </c>
      <c r="C43" s="296"/>
      <c r="D43" s="296"/>
      <c r="E43" s="297"/>
      <c r="F43" s="321"/>
      <c r="G43" s="296"/>
      <c r="H43" s="297"/>
      <c r="I43" s="322"/>
      <c r="J43" s="296"/>
      <c r="K43" s="323"/>
      <c r="L43" s="295"/>
      <c r="M43" s="296"/>
      <c r="N43" s="297"/>
    </row>
    <row r="44" spans="1:14" s="74" customFormat="1">
      <c r="A44" s="123" t="s">
        <v>410</v>
      </c>
      <c r="B44" s="136" t="s">
        <v>171</v>
      </c>
      <c r="C44" s="296">
        <f>SUM(C42:C43)</f>
        <v>0</v>
      </c>
      <c r="D44" s="296">
        <f t="shared" ref="D44:N44" si="6">SUM(D42:D43)</f>
        <v>0</v>
      </c>
      <c r="E44" s="296">
        <f t="shared" si="6"/>
        <v>0</v>
      </c>
      <c r="F44" s="296">
        <f t="shared" si="6"/>
        <v>0</v>
      </c>
      <c r="G44" s="296">
        <f t="shared" si="6"/>
        <v>0</v>
      </c>
      <c r="H44" s="296">
        <f t="shared" si="6"/>
        <v>0</v>
      </c>
      <c r="I44" s="296">
        <f t="shared" si="6"/>
        <v>0</v>
      </c>
      <c r="J44" s="296">
        <f t="shared" si="6"/>
        <v>0</v>
      </c>
      <c r="K44" s="296">
        <f t="shared" si="6"/>
        <v>0</v>
      </c>
      <c r="L44" s="296">
        <f t="shared" si="6"/>
        <v>0</v>
      </c>
      <c r="M44" s="296">
        <f t="shared" si="6"/>
        <v>0</v>
      </c>
      <c r="N44" s="296">
        <f t="shared" si="6"/>
        <v>0</v>
      </c>
    </row>
    <row r="45" spans="1:14">
      <c r="A45" s="121" t="s">
        <v>172</v>
      </c>
      <c r="B45" s="135" t="s">
        <v>173</v>
      </c>
      <c r="C45" s="296">
        <v>921</v>
      </c>
      <c r="D45" s="296">
        <v>1481</v>
      </c>
      <c r="E45" s="297">
        <v>1458</v>
      </c>
      <c r="F45" s="321"/>
      <c r="G45" s="296"/>
      <c r="H45" s="297"/>
      <c r="I45" s="322"/>
      <c r="J45" s="296"/>
      <c r="K45" s="323"/>
      <c r="L45" s="295">
        <v>921</v>
      </c>
      <c r="M45" s="296">
        <v>1481</v>
      </c>
      <c r="N45" s="297">
        <v>1458</v>
      </c>
    </row>
    <row r="46" spans="1:14">
      <c r="A46" s="121" t="s">
        <v>174</v>
      </c>
      <c r="B46" s="135" t="s">
        <v>175</v>
      </c>
      <c r="C46" s="296"/>
      <c r="D46" s="296">
        <v>0</v>
      </c>
      <c r="E46" s="297">
        <v>0</v>
      </c>
      <c r="F46" s="321"/>
      <c r="G46" s="296"/>
      <c r="H46" s="297"/>
      <c r="I46" s="322"/>
      <c r="J46" s="296"/>
      <c r="K46" s="323"/>
      <c r="L46" s="295"/>
      <c r="M46" s="296">
        <v>0</v>
      </c>
      <c r="N46" s="297">
        <v>0</v>
      </c>
    </row>
    <row r="47" spans="1:14">
      <c r="A47" s="121" t="s">
        <v>473</v>
      </c>
      <c r="B47" s="135" t="s">
        <v>176</v>
      </c>
      <c r="C47" s="296"/>
      <c r="D47" s="296">
        <v>0</v>
      </c>
      <c r="E47" s="297">
        <v>0</v>
      </c>
      <c r="F47" s="321"/>
      <c r="G47" s="296"/>
      <c r="H47" s="297"/>
      <c r="I47" s="322"/>
      <c r="J47" s="296"/>
      <c r="K47" s="323"/>
      <c r="L47" s="295"/>
      <c r="M47" s="296">
        <v>0</v>
      </c>
      <c r="N47" s="297">
        <v>0</v>
      </c>
    </row>
    <row r="48" spans="1:14">
      <c r="A48" s="121" t="s">
        <v>474</v>
      </c>
      <c r="B48" s="135" t="s">
        <v>177</v>
      </c>
      <c r="C48" s="296"/>
      <c r="D48" s="296">
        <v>0</v>
      </c>
      <c r="E48" s="297">
        <v>0</v>
      </c>
      <c r="F48" s="321"/>
      <c r="G48" s="296"/>
      <c r="H48" s="297"/>
      <c r="I48" s="322"/>
      <c r="J48" s="296"/>
      <c r="K48" s="323"/>
      <c r="L48" s="295"/>
      <c r="M48" s="296">
        <v>0</v>
      </c>
      <c r="N48" s="297">
        <v>0</v>
      </c>
    </row>
    <row r="49" spans="1:14">
      <c r="A49" s="121" t="s">
        <v>178</v>
      </c>
      <c r="B49" s="135" t="s">
        <v>179</v>
      </c>
      <c r="C49" s="296">
        <v>10</v>
      </c>
      <c r="D49" s="296">
        <v>10</v>
      </c>
      <c r="E49" s="297">
        <v>1</v>
      </c>
      <c r="F49" s="321"/>
      <c r="G49" s="296"/>
      <c r="H49" s="297"/>
      <c r="I49" s="322"/>
      <c r="J49" s="296"/>
      <c r="K49" s="323"/>
      <c r="L49" s="295">
        <v>10</v>
      </c>
      <c r="M49" s="296">
        <v>10</v>
      </c>
      <c r="N49" s="297">
        <v>1</v>
      </c>
    </row>
    <row r="50" spans="1:14" s="74" customFormat="1">
      <c r="A50" s="123" t="s">
        <v>411</v>
      </c>
      <c r="B50" s="136" t="s">
        <v>180</v>
      </c>
      <c r="C50" s="296">
        <f>SUM(C45:C49)</f>
        <v>931</v>
      </c>
      <c r="D50" s="296">
        <f t="shared" ref="D50:N50" si="7">SUM(D45:D49)</f>
        <v>1491</v>
      </c>
      <c r="E50" s="296">
        <f t="shared" si="7"/>
        <v>1459</v>
      </c>
      <c r="F50" s="296">
        <f t="shared" si="7"/>
        <v>0</v>
      </c>
      <c r="G50" s="296">
        <f t="shared" si="7"/>
        <v>0</v>
      </c>
      <c r="H50" s="296">
        <f t="shared" si="7"/>
        <v>0</v>
      </c>
      <c r="I50" s="296">
        <f t="shared" si="7"/>
        <v>0</v>
      </c>
      <c r="J50" s="296">
        <f t="shared" si="7"/>
        <v>0</v>
      </c>
      <c r="K50" s="296">
        <f t="shared" si="7"/>
        <v>0</v>
      </c>
      <c r="L50" s="296">
        <f t="shared" si="7"/>
        <v>931</v>
      </c>
      <c r="M50" s="296">
        <f t="shared" si="7"/>
        <v>1491</v>
      </c>
      <c r="N50" s="296">
        <f t="shared" si="7"/>
        <v>1459</v>
      </c>
    </row>
    <row r="51" spans="1:14" s="74" customFormat="1">
      <c r="A51" s="108" t="s">
        <v>412</v>
      </c>
      <c r="B51" s="137" t="s">
        <v>181</v>
      </c>
      <c r="C51" s="299">
        <f>SUM(C30+C33+C41+C44+C50)</f>
        <v>5243</v>
      </c>
      <c r="D51" s="299">
        <f t="shared" ref="D51:N51" si="8">SUM(D30+D33+D41+D44+D50)</f>
        <v>7963</v>
      </c>
      <c r="E51" s="299">
        <f t="shared" si="8"/>
        <v>7828</v>
      </c>
      <c r="F51" s="299">
        <f t="shared" si="8"/>
        <v>0</v>
      </c>
      <c r="G51" s="299">
        <f t="shared" si="8"/>
        <v>0</v>
      </c>
      <c r="H51" s="299">
        <f t="shared" si="8"/>
        <v>0</v>
      </c>
      <c r="I51" s="299">
        <f t="shared" si="8"/>
        <v>0</v>
      </c>
      <c r="J51" s="299">
        <f t="shared" si="8"/>
        <v>0</v>
      </c>
      <c r="K51" s="299">
        <f t="shared" si="8"/>
        <v>0</v>
      </c>
      <c r="L51" s="299">
        <f t="shared" si="8"/>
        <v>5243</v>
      </c>
      <c r="M51" s="299">
        <f t="shared" si="8"/>
        <v>7963</v>
      </c>
      <c r="N51" s="299">
        <f t="shared" si="8"/>
        <v>7828</v>
      </c>
    </row>
    <row r="52" spans="1:14">
      <c r="A52" s="85" t="s">
        <v>182</v>
      </c>
      <c r="B52" s="135" t="s">
        <v>183</v>
      </c>
      <c r="C52" s="296"/>
      <c r="D52" s="296"/>
      <c r="E52" s="297"/>
      <c r="F52" s="321"/>
      <c r="G52" s="296"/>
      <c r="H52" s="297"/>
      <c r="I52" s="322"/>
      <c r="J52" s="296"/>
      <c r="K52" s="323"/>
      <c r="L52" s="295"/>
      <c r="M52" s="296"/>
      <c r="N52" s="297"/>
    </row>
    <row r="53" spans="1:14">
      <c r="A53" s="85" t="s">
        <v>413</v>
      </c>
      <c r="B53" s="135" t="s">
        <v>184</v>
      </c>
      <c r="C53" s="296">
        <v>12</v>
      </c>
      <c r="D53" s="296">
        <v>12</v>
      </c>
      <c r="E53" s="297"/>
      <c r="F53" s="321"/>
      <c r="G53" s="296"/>
      <c r="H53" s="297"/>
      <c r="I53" s="322"/>
      <c r="J53" s="296"/>
      <c r="K53" s="323"/>
      <c r="L53" s="295">
        <v>12</v>
      </c>
      <c r="M53" s="296">
        <v>12</v>
      </c>
      <c r="N53" s="297"/>
    </row>
    <row r="54" spans="1:14">
      <c r="A54" s="126" t="s">
        <v>475</v>
      </c>
      <c r="B54" s="135" t="s">
        <v>185</v>
      </c>
      <c r="C54" s="296"/>
      <c r="D54" s="296"/>
      <c r="E54" s="297"/>
      <c r="F54" s="321"/>
      <c r="G54" s="296"/>
      <c r="H54" s="297"/>
      <c r="I54" s="322"/>
      <c r="J54" s="296"/>
      <c r="K54" s="323"/>
      <c r="L54" s="295"/>
      <c r="M54" s="296"/>
      <c r="N54" s="297"/>
    </row>
    <row r="55" spans="1:14">
      <c r="A55" s="126" t="s">
        <v>476</v>
      </c>
      <c r="B55" s="135" t="s">
        <v>186</v>
      </c>
      <c r="C55" s="296"/>
      <c r="D55" s="296"/>
      <c r="E55" s="297"/>
      <c r="F55" s="321"/>
      <c r="G55" s="296"/>
      <c r="H55" s="297"/>
      <c r="I55" s="322"/>
      <c r="J55" s="296"/>
      <c r="K55" s="323"/>
      <c r="L55" s="295"/>
      <c r="M55" s="296"/>
      <c r="N55" s="297"/>
    </row>
    <row r="56" spans="1:14">
      <c r="A56" s="126" t="s">
        <v>477</v>
      </c>
      <c r="B56" s="135" t="s">
        <v>187</v>
      </c>
      <c r="C56" s="296">
        <v>0</v>
      </c>
      <c r="D56" s="296">
        <v>0</v>
      </c>
      <c r="E56" s="297">
        <v>0</v>
      </c>
      <c r="F56" s="321"/>
      <c r="G56" s="296"/>
      <c r="H56" s="297"/>
      <c r="I56" s="322"/>
      <c r="J56" s="296"/>
      <c r="K56" s="323"/>
      <c r="L56" s="295">
        <v>0</v>
      </c>
      <c r="M56" s="296">
        <v>0</v>
      </c>
      <c r="N56" s="297">
        <v>0</v>
      </c>
    </row>
    <row r="57" spans="1:14">
      <c r="A57" s="85" t="s">
        <v>478</v>
      </c>
      <c r="B57" s="135" t="s">
        <v>188</v>
      </c>
      <c r="C57" s="296">
        <v>0</v>
      </c>
      <c r="D57" s="296">
        <v>0</v>
      </c>
      <c r="E57" s="297">
        <v>0</v>
      </c>
      <c r="F57" s="321"/>
      <c r="G57" s="296"/>
      <c r="H57" s="297"/>
      <c r="I57" s="322"/>
      <c r="J57" s="296"/>
      <c r="K57" s="323"/>
      <c r="L57" s="295">
        <v>0</v>
      </c>
      <c r="M57" s="296">
        <v>0</v>
      </c>
      <c r="N57" s="297">
        <v>0</v>
      </c>
    </row>
    <row r="58" spans="1:14">
      <c r="A58" s="85" t="s">
        <v>479</v>
      </c>
      <c r="B58" s="135" t="s">
        <v>189</v>
      </c>
      <c r="C58" s="296"/>
      <c r="D58" s="296"/>
      <c r="E58" s="297"/>
      <c r="F58" s="321"/>
      <c r="G58" s="296"/>
      <c r="H58" s="297"/>
      <c r="I58" s="322"/>
      <c r="J58" s="296"/>
      <c r="K58" s="323"/>
      <c r="L58" s="295"/>
      <c r="M58" s="296"/>
      <c r="N58" s="297"/>
    </row>
    <row r="59" spans="1:14">
      <c r="A59" s="85" t="s">
        <v>480</v>
      </c>
      <c r="B59" s="135" t="s">
        <v>190</v>
      </c>
      <c r="C59" s="296">
        <v>1806</v>
      </c>
      <c r="D59" s="296">
        <v>1806</v>
      </c>
      <c r="E59" s="297">
        <v>1636</v>
      </c>
      <c r="F59" s="329"/>
      <c r="G59" s="330"/>
      <c r="H59" s="297"/>
      <c r="I59" s="322"/>
      <c r="J59" s="296"/>
      <c r="K59" s="323"/>
      <c r="L59" s="295">
        <v>1806</v>
      </c>
      <c r="M59" s="296">
        <v>1806</v>
      </c>
      <c r="N59" s="297">
        <v>1636</v>
      </c>
    </row>
    <row r="60" spans="1:14" s="74" customFormat="1">
      <c r="A60" s="107" t="s">
        <v>442</v>
      </c>
      <c r="B60" s="137" t="s">
        <v>191</v>
      </c>
      <c r="C60" s="299">
        <f>SUM(C52:C59)</f>
        <v>1818</v>
      </c>
      <c r="D60" s="299">
        <f t="shared" ref="D60:N60" si="9">SUM(D52:D59)</f>
        <v>1818</v>
      </c>
      <c r="E60" s="299">
        <f t="shared" si="9"/>
        <v>1636</v>
      </c>
      <c r="F60" s="299">
        <f t="shared" si="9"/>
        <v>0</v>
      </c>
      <c r="G60" s="299">
        <f t="shared" si="9"/>
        <v>0</v>
      </c>
      <c r="H60" s="299">
        <f t="shared" si="9"/>
        <v>0</v>
      </c>
      <c r="I60" s="299">
        <f t="shared" si="9"/>
        <v>0</v>
      </c>
      <c r="J60" s="299">
        <f t="shared" si="9"/>
        <v>0</v>
      </c>
      <c r="K60" s="299">
        <f t="shared" si="9"/>
        <v>0</v>
      </c>
      <c r="L60" s="299">
        <f t="shared" si="9"/>
        <v>1818</v>
      </c>
      <c r="M60" s="299">
        <f t="shared" si="9"/>
        <v>1818</v>
      </c>
      <c r="N60" s="299">
        <f t="shared" si="9"/>
        <v>1636</v>
      </c>
    </row>
    <row r="61" spans="1:14">
      <c r="A61" s="127" t="s">
        <v>481</v>
      </c>
      <c r="B61" s="135" t="s">
        <v>192</v>
      </c>
      <c r="C61" s="296"/>
      <c r="D61" s="330"/>
      <c r="E61" s="323"/>
      <c r="F61" s="321"/>
      <c r="G61" s="296"/>
      <c r="H61" s="297"/>
      <c r="I61" s="322"/>
      <c r="J61" s="296"/>
      <c r="K61" s="323"/>
      <c r="L61" s="295"/>
      <c r="M61" s="296"/>
      <c r="N61" s="297"/>
    </row>
    <row r="62" spans="1:14">
      <c r="A62" s="127" t="s">
        <v>193</v>
      </c>
      <c r="B62" s="135" t="s">
        <v>194</v>
      </c>
      <c r="C62" s="296"/>
      <c r="D62" s="330">
        <v>257</v>
      </c>
      <c r="E62" s="323">
        <v>36</v>
      </c>
      <c r="F62" s="321"/>
      <c r="G62" s="296"/>
      <c r="H62" s="297"/>
      <c r="I62" s="322"/>
      <c r="J62" s="296"/>
      <c r="K62" s="323"/>
      <c r="L62" s="295"/>
      <c r="M62" s="296">
        <v>257</v>
      </c>
      <c r="N62" s="297">
        <v>36</v>
      </c>
    </row>
    <row r="63" spans="1:14" ht="30">
      <c r="A63" s="127" t="s">
        <v>195</v>
      </c>
      <c r="B63" s="135" t="s">
        <v>196</v>
      </c>
      <c r="C63" s="296"/>
      <c r="D63" s="330"/>
      <c r="E63" s="323"/>
      <c r="F63" s="321"/>
      <c r="G63" s="296"/>
      <c r="H63" s="297"/>
      <c r="I63" s="322"/>
      <c r="J63" s="296"/>
      <c r="K63" s="323"/>
      <c r="L63" s="295"/>
      <c r="M63" s="296"/>
      <c r="N63" s="297"/>
    </row>
    <row r="64" spans="1:14" ht="30">
      <c r="A64" s="127" t="s">
        <v>443</v>
      </c>
      <c r="B64" s="135" t="s">
        <v>197</v>
      </c>
      <c r="C64" s="296"/>
      <c r="D64" s="330"/>
      <c r="E64" s="323"/>
      <c r="F64" s="321"/>
      <c r="G64" s="296"/>
      <c r="H64" s="297"/>
      <c r="I64" s="322"/>
      <c r="J64" s="296"/>
      <c r="K64" s="323"/>
      <c r="L64" s="295"/>
      <c r="M64" s="296"/>
      <c r="N64" s="297"/>
    </row>
    <row r="65" spans="1:14" ht="30">
      <c r="A65" s="127" t="s">
        <v>482</v>
      </c>
      <c r="B65" s="135" t="s">
        <v>198</v>
      </c>
      <c r="C65" s="296"/>
      <c r="D65" s="330"/>
      <c r="E65" s="323"/>
      <c r="F65" s="321"/>
      <c r="G65" s="296"/>
      <c r="H65" s="297"/>
      <c r="I65" s="322"/>
      <c r="J65" s="296"/>
      <c r="K65" s="323"/>
      <c r="L65" s="295"/>
      <c r="M65" s="296"/>
      <c r="N65" s="297"/>
    </row>
    <row r="66" spans="1:14">
      <c r="A66" s="127" t="s">
        <v>445</v>
      </c>
      <c r="B66" s="135" t="s">
        <v>199</v>
      </c>
      <c r="C66" s="296">
        <v>706</v>
      </c>
      <c r="D66" s="330">
        <v>706</v>
      </c>
      <c r="E66" s="323">
        <v>376</v>
      </c>
      <c r="F66" s="321"/>
      <c r="G66" s="296"/>
      <c r="H66" s="297"/>
      <c r="I66" s="322"/>
      <c r="J66" s="296"/>
      <c r="K66" s="323"/>
      <c r="L66" s="295">
        <v>706</v>
      </c>
      <c r="M66" s="296">
        <v>706</v>
      </c>
      <c r="N66" s="297">
        <v>376</v>
      </c>
    </row>
    <row r="67" spans="1:14" ht="30">
      <c r="A67" s="127" t="s">
        <v>483</v>
      </c>
      <c r="B67" s="135" t="s">
        <v>200</v>
      </c>
      <c r="C67" s="296"/>
      <c r="D67" s="330">
        <v>0</v>
      </c>
      <c r="E67" s="323">
        <v>0</v>
      </c>
      <c r="F67" s="321"/>
      <c r="G67" s="296"/>
      <c r="H67" s="297"/>
      <c r="I67" s="322"/>
      <c r="J67" s="296"/>
      <c r="K67" s="323"/>
      <c r="L67" s="295"/>
      <c r="M67" s="296">
        <v>0</v>
      </c>
      <c r="N67" s="297">
        <v>0</v>
      </c>
    </row>
    <row r="68" spans="1:14" ht="30">
      <c r="A68" s="127" t="s">
        <v>484</v>
      </c>
      <c r="B68" s="135" t="s">
        <v>201</v>
      </c>
      <c r="C68" s="296">
        <v>200</v>
      </c>
      <c r="D68" s="330">
        <v>256</v>
      </c>
      <c r="E68" s="323">
        <v>216</v>
      </c>
      <c r="F68" s="321"/>
      <c r="G68" s="296"/>
      <c r="H68" s="297"/>
      <c r="I68" s="322"/>
      <c r="J68" s="296"/>
      <c r="K68" s="323"/>
      <c r="L68" s="295">
        <v>200</v>
      </c>
      <c r="M68" s="296">
        <v>256</v>
      </c>
      <c r="N68" s="297">
        <v>216</v>
      </c>
    </row>
    <row r="69" spans="1:14">
      <c r="A69" s="127" t="s">
        <v>202</v>
      </c>
      <c r="B69" s="135" t="s">
        <v>203</v>
      </c>
      <c r="C69" s="296"/>
      <c r="D69" s="330">
        <v>0</v>
      </c>
      <c r="E69" s="323">
        <v>0</v>
      </c>
      <c r="F69" s="321"/>
      <c r="G69" s="296"/>
      <c r="H69" s="297"/>
      <c r="I69" s="322"/>
      <c r="J69" s="296"/>
      <c r="K69" s="323"/>
      <c r="L69" s="295"/>
      <c r="M69" s="296">
        <v>0</v>
      </c>
      <c r="N69" s="297">
        <v>0</v>
      </c>
    </row>
    <row r="70" spans="1:14">
      <c r="A70" s="128" t="s">
        <v>204</v>
      </c>
      <c r="B70" s="135" t="s">
        <v>205</v>
      </c>
      <c r="C70" s="296"/>
      <c r="D70" s="330">
        <v>0</v>
      </c>
      <c r="E70" s="323">
        <v>0</v>
      </c>
      <c r="F70" s="321"/>
      <c r="G70" s="296"/>
      <c r="H70" s="297"/>
      <c r="I70" s="322"/>
      <c r="J70" s="296"/>
      <c r="K70" s="323"/>
      <c r="L70" s="295"/>
      <c r="M70" s="296">
        <v>0</v>
      </c>
      <c r="N70" s="297">
        <v>0</v>
      </c>
    </row>
    <row r="71" spans="1:14">
      <c r="A71" s="127" t="s">
        <v>485</v>
      </c>
      <c r="B71" s="135" t="s">
        <v>206</v>
      </c>
      <c r="C71" s="296">
        <v>15</v>
      </c>
      <c r="D71" s="330">
        <v>103</v>
      </c>
      <c r="E71" s="323">
        <v>93</v>
      </c>
      <c r="F71" s="321"/>
      <c r="G71" s="296"/>
      <c r="H71" s="297"/>
      <c r="I71" s="322"/>
      <c r="J71" s="296"/>
      <c r="K71" s="323"/>
      <c r="L71" s="295">
        <v>15</v>
      </c>
      <c r="M71" s="296">
        <v>103</v>
      </c>
      <c r="N71" s="297">
        <v>93</v>
      </c>
    </row>
    <row r="72" spans="1:14">
      <c r="A72" s="128" t="s">
        <v>639</v>
      </c>
      <c r="B72" s="135" t="s">
        <v>673</v>
      </c>
      <c r="C72" s="296">
        <v>394</v>
      </c>
      <c r="D72" s="330">
        <v>167</v>
      </c>
      <c r="E72" s="323">
        <v>0</v>
      </c>
      <c r="F72" s="321"/>
      <c r="G72" s="330"/>
      <c r="H72" s="297"/>
      <c r="I72" s="322"/>
      <c r="J72" s="296"/>
      <c r="K72" s="323"/>
      <c r="L72" s="295">
        <v>394</v>
      </c>
      <c r="M72" s="296">
        <v>167</v>
      </c>
      <c r="N72" s="297">
        <v>0</v>
      </c>
    </row>
    <row r="73" spans="1:14">
      <c r="A73" s="128" t="s">
        <v>640</v>
      </c>
      <c r="B73" s="135" t="s">
        <v>673</v>
      </c>
      <c r="C73" s="296"/>
      <c r="D73" s="330">
        <v>0</v>
      </c>
      <c r="E73" s="323">
        <v>0</v>
      </c>
      <c r="F73" s="321"/>
      <c r="G73" s="296"/>
      <c r="H73" s="297"/>
      <c r="I73" s="322"/>
      <c r="J73" s="296"/>
      <c r="K73" s="323"/>
      <c r="L73" s="295"/>
      <c r="M73" s="296">
        <v>0</v>
      </c>
      <c r="N73" s="297">
        <v>0</v>
      </c>
    </row>
    <row r="74" spans="1:14" s="74" customFormat="1">
      <c r="A74" s="107" t="s">
        <v>448</v>
      </c>
      <c r="B74" s="137" t="s">
        <v>207</v>
      </c>
      <c r="C74" s="299">
        <f>SUM(C61:C73)</f>
        <v>1315</v>
      </c>
      <c r="D74" s="299">
        <f t="shared" ref="D74:N74" si="10">SUM(D61:D73)</f>
        <v>1489</v>
      </c>
      <c r="E74" s="299">
        <f t="shared" si="10"/>
        <v>721</v>
      </c>
      <c r="F74" s="299">
        <f t="shared" si="10"/>
        <v>0</v>
      </c>
      <c r="G74" s="299">
        <f t="shared" si="10"/>
        <v>0</v>
      </c>
      <c r="H74" s="299">
        <f t="shared" si="10"/>
        <v>0</v>
      </c>
      <c r="I74" s="299">
        <f t="shared" si="10"/>
        <v>0</v>
      </c>
      <c r="J74" s="299">
        <f t="shared" si="10"/>
        <v>0</v>
      </c>
      <c r="K74" s="299">
        <f t="shared" si="10"/>
        <v>0</v>
      </c>
      <c r="L74" s="299">
        <f t="shared" si="10"/>
        <v>1315</v>
      </c>
      <c r="M74" s="299">
        <f t="shared" si="10"/>
        <v>1489</v>
      </c>
      <c r="N74" s="299">
        <f t="shared" si="10"/>
        <v>721</v>
      </c>
    </row>
    <row r="75" spans="1:14" s="74" customFormat="1" ht="15.75">
      <c r="A75" s="129" t="s">
        <v>607</v>
      </c>
      <c r="B75" s="138"/>
      <c r="C75" s="331">
        <f>SUM(C25+C26+C51+C60+C74)</f>
        <v>18513</v>
      </c>
      <c r="D75" s="331">
        <f t="shared" ref="D75:N75" si="11">SUM(D25+D26+D51+D60+D74)</f>
        <v>22935</v>
      </c>
      <c r="E75" s="331">
        <f t="shared" si="11"/>
        <v>21479</v>
      </c>
      <c r="F75" s="331">
        <f t="shared" si="11"/>
        <v>0</v>
      </c>
      <c r="G75" s="331">
        <f t="shared" si="11"/>
        <v>0</v>
      </c>
      <c r="H75" s="331">
        <f t="shared" si="11"/>
        <v>0</v>
      </c>
      <c r="I75" s="331">
        <f t="shared" si="11"/>
        <v>0</v>
      </c>
      <c r="J75" s="331">
        <f t="shared" si="11"/>
        <v>0</v>
      </c>
      <c r="K75" s="331">
        <f t="shared" si="11"/>
        <v>0</v>
      </c>
      <c r="L75" s="331">
        <f t="shared" si="11"/>
        <v>18513</v>
      </c>
      <c r="M75" s="331">
        <f t="shared" si="11"/>
        <v>22935</v>
      </c>
      <c r="N75" s="331">
        <f t="shared" si="11"/>
        <v>21479</v>
      </c>
    </row>
    <row r="76" spans="1:14">
      <c r="A76" s="130" t="s">
        <v>208</v>
      </c>
      <c r="B76" s="135" t="s">
        <v>209</v>
      </c>
      <c r="C76" s="295"/>
      <c r="D76" s="296"/>
      <c r="E76" s="297"/>
      <c r="F76" s="321"/>
      <c r="G76" s="296"/>
      <c r="H76" s="297"/>
      <c r="I76" s="322"/>
      <c r="J76" s="296"/>
      <c r="K76" s="323"/>
      <c r="L76" s="295"/>
      <c r="M76" s="296"/>
      <c r="N76" s="297"/>
    </row>
    <row r="77" spans="1:14">
      <c r="A77" s="130" t="s">
        <v>486</v>
      </c>
      <c r="B77" s="135" t="s">
        <v>210</v>
      </c>
      <c r="C77" s="295"/>
      <c r="D77" s="296"/>
      <c r="E77" s="297"/>
      <c r="F77" s="321"/>
      <c r="G77" s="296"/>
      <c r="H77" s="297"/>
      <c r="I77" s="322"/>
      <c r="J77" s="296"/>
      <c r="K77" s="323"/>
      <c r="L77" s="295"/>
      <c r="M77" s="296"/>
      <c r="N77" s="297"/>
    </row>
    <row r="78" spans="1:14">
      <c r="A78" s="130" t="s">
        <v>211</v>
      </c>
      <c r="B78" s="135" t="s">
        <v>212</v>
      </c>
      <c r="C78" s="295"/>
      <c r="D78" s="296"/>
      <c r="E78" s="297"/>
      <c r="F78" s="321"/>
      <c r="G78" s="296"/>
      <c r="H78" s="297"/>
      <c r="I78" s="322"/>
      <c r="J78" s="296"/>
      <c r="K78" s="323"/>
      <c r="L78" s="295">
        <v>0</v>
      </c>
      <c r="M78" s="296">
        <v>0</v>
      </c>
      <c r="N78" s="297">
        <v>0</v>
      </c>
    </row>
    <row r="79" spans="1:14">
      <c r="A79" s="130" t="s">
        <v>213</v>
      </c>
      <c r="B79" s="135" t="s">
        <v>214</v>
      </c>
      <c r="C79" s="295">
        <v>2027</v>
      </c>
      <c r="D79" s="296">
        <v>2027</v>
      </c>
      <c r="E79" s="297">
        <v>1104</v>
      </c>
      <c r="F79" s="321"/>
      <c r="G79" s="296"/>
      <c r="H79" s="297"/>
      <c r="I79" s="322"/>
      <c r="J79" s="296"/>
      <c r="K79" s="323"/>
      <c r="L79" s="295">
        <v>2027</v>
      </c>
      <c r="M79" s="296">
        <v>2027</v>
      </c>
      <c r="N79" s="297">
        <v>1104</v>
      </c>
    </row>
    <row r="80" spans="1:14">
      <c r="A80" s="91" t="s">
        <v>215</v>
      </c>
      <c r="B80" s="135" t="s">
        <v>216</v>
      </c>
      <c r="C80" s="295"/>
      <c r="D80" s="296"/>
      <c r="E80" s="297"/>
      <c r="F80" s="321"/>
      <c r="G80" s="296"/>
      <c r="H80" s="297"/>
      <c r="I80" s="322"/>
      <c r="J80" s="296"/>
      <c r="K80" s="323"/>
      <c r="L80" s="295"/>
      <c r="M80" s="296"/>
      <c r="N80" s="297"/>
    </row>
    <row r="81" spans="1:14">
      <c r="A81" s="91" t="s">
        <v>217</v>
      </c>
      <c r="B81" s="135" t="s">
        <v>218</v>
      </c>
      <c r="C81" s="295"/>
      <c r="D81" s="296"/>
      <c r="E81" s="297"/>
      <c r="F81" s="321"/>
      <c r="G81" s="296"/>
      <c r="H81" s="297"/>
      <c r="I81" s="322"/>
      <c r="J81" s="296"/>
      <c r="K81" s="323"/>
      <c r="L81" s="295"/>
      <c r="M81" s="296"/>
      <c r="N81" s="297"/>
    </row>
    <row r="82" spans="1:14">
      <c r="A82" s="91" t="s">
        <v>219</v>
      </c>
      <c r="B82" s="135" t="s">
        <v>220</v>
      </c>
      <c r="C82" s="295">
        <v>359</v>
      </c>
      <c r="D82" s="296">
        <v>359</v>
      </c>
      <c r="E82" s="297">
        <v>298</v>
      </c>
      <c r="F82" s="321"/>
      <c r="G82" s="296"/>
      <c r="H82" s="297"/>
      <c r="I82" s="322"/>
      <c r="J82" s="296"/>
      <c r="K82" s="323"/>
      <c r="L82" s="295">
        <v>359</v>
      </c>
      <c r="M82" s="296">
        <v>359</v>
      </c>
      <c r="N82" s="297">
        <v>298</v>
      </c>
    </row>
    <row r="83" spans="1:14" s="74" customFormat="1">
      <c r="A83" s="131" t="s">
        <v>450</v>
      </c>
      <c r="B83" s="137" t="s">
        <v>221</v>
      </c>
      <c r="C83" s="298">
        <f>SUM(C76:C82)</f>
        <v>2386</v>
      </c>
      <c r="D83" s="298">
        <f t="shared" ref="D83:N83" si="12">SUM(D76:D82)</f>
        <v>2386</v>
      </c>
      <c r="E83" s="298">
        <f t="shared" si="12"/>
        <v>1402</v>
      </c>
      <c r="F83" s="298">
        <f t="shared" si="12"/>
        <v>0</v>
      </c>
      <c r="G83" s="298">
        <f t="shared" si="12"/>
        <v>0</v>
      </c>
      <c r="H83" s="298">
        <f t="shared" si="12"/>
        <v>0</v>
      </c>
      <c r="I83" s="298">
        <f t="shared" si="12"/>
        <v>0</v>
      </c>
      <c r="J83" s="298">
        <f t="shared" si="12"/>
        <v>0</v>
      </c>
      <c r="K83" s="298">
        <f t="shared" si="12"/>
        <v>0</v>
      </c>
      <c r="L83" s="298">
        <f t="shared" si="12"/>
        <v>2386</v>
      </c>
      <c r="M83" s="298">
        <f t="shared" si="12"/>
        <v>2386</v>
      </c>
      <c r="N83" s="298">
        <f t="shared" si="12"/>
        <v>1402</v>
      </c>
    </row>
    <row r="84" spans="1:14">
      <c r="A84" s="85" t="s">
        <v>222</v>
      </c>
      <c r="B84" s="135" t="s">
        <v>223</v>
      </c>
      <c r="C84" s="295">
        <v>4900</v>
      </c>
      <c r="D84" s="296">
        <v>4400</v>
      </c>
      <c r="E84" s="297"/>
      <c r="F84" s="321"/>
      <c r="G84" s="296"/>
      <c r="H84" s="297"/>
      <c r="I84" s="322"/>
      <c r="J84" s="296"/>
      <c r="K84" s="323"/>
      <c r="L84" s="295">
        <v>4900</v>
      </c>
      <c r="M84" s="296">
        <v>4400</v>
      </c>
      <c r="N84" s="297">
        <v>0</v>
      </c>
    </row>
    <row r="85" spans="1:14">
      <c r="A85" s="85" t="s">
        <v>224</v>
      </c>
      <c r="B85" s="135" t="s">
        <v>225</v>
      </c>
      <c r="C85" s="295"/>
      <c r="D85" s="296"/>
      <c r="E85" s="297"/>
      <c r="F85" s="321"/>
      <c r="G85" s="296"/>
      <c r="H85" s="297"/>
      <c r="I85" s="322"/>
      <c r="J85" s="296"/>
      <c r="K85" s="323"/>
      <c r="L85" s="295"/>
      <c r="M85" s="296"/>
      <c r="N85" s="297"/>
    </row>
    <row r="86" spans="1:14">
      <c r="A86" s="85" t="s">
        <v>226</v>
      </c>
      <c r="B86" s="135" t="s">
        <v>227</v>
      </c>
      <c r="C86" s="295"/>
      <c r="D86" s="296"/>
      <c r="E86" s="297"/>
      <c r="F86" s="321"/>
      <c r="G86" s="296"/>
      <c r="H86" s="297"/>
      <c r="I86" s="322"/>
      <c r="J86" s="296"/>
      <c r="K86" s="323"/>
      <c r="L86" s="295"/>
      <c r="M86" s="296"/>
      <c r="N86" s="297"/>
    </row>
    <row r="87" spans="1:14">
      <c r="A87" s="85" t="s">
        <v>228</v>
      </c>
      <c r="B87" s="135" t="s">
        <v>229</v>
      </c>
      <c r="C87" s="295">
        <v>1221</v>
      </c>
      <c r="D87" s="296">
        <v>1221</v>
      </c>
      <c r="E87" s="297"/>
      <c r="F87" s="321"/>
      <c r="G87" s="296"/>
      <c r="H87" s="297"/>
      <c r="I87" s="322"/>
      <c r="J87" s="296"/>
      <c r="K87" s="323"/>
      <c r="L87" s="295">
        <v>1221</v>
      </c>
      <c r="M87" s="296">
        <v>1221</v>
      </c>
      <c r="N87" s="297">
        <v>0</v>
      </c>
    </row>
    <row r="88" spans="1:14" s="74" customFormat="1">
      <c r="A88" s="107" t="s">
        <v>451</v>
      </c>
      <c r="B88" s="137" t="s">
        <v>230</v>
      </c>
      <c r="C88" s="298">
        <f>SUM(C84:C87)</f>
        <v>6121</v>
      </c>
      <c r="D88" s="298">
        <f t="shared" ref="D88:N88" si="13">SUM(D84:D87)</f>
        <v>5621</v>
      </c>
      <c r="E88" s="298">
        <f t="shared" si="13"/>
        <v>0</v>
      </c>
      <c r="F88" s="298">
        <f t="shared" si="13"/>
        <v>0</v>
      </c>
      <c r="G88" s="298">
        <f t="shared" si="13"/>
        <v>0</v>
      </c>
      <c r="H88" s="298">
        <f t="shared" si="13"/>
        <v>0</v>
      </c>
      <c r="I88" s="298">
        <f t="shared" si="13"/>
        <v>0</v>
      </c>
      <c r="J88" s="298">
        <f t="shared" si="13"/>
        <v>0</v>
      </c>
      <c r="K88" s="298">
        <f t="shared" si="13"/>
        <v>0</v>
      </c>
      <c r="L88" s="298">
        <f t="shared" si="13"/>
        <v>6121</v>
      </c>
      <c r="M88" s="298">
        <f t="shared" si="13"/>
        <v>5621</v>
      </c>
      <c r="N88" s="298">
        <f t="shared" si="13"/>
        <v>0</v>
      </c>
    </row>
    <row r="89" spans="1:14" ht="30">
      <c r="A89" s="85" t="s">
        <v>231</v>
      </c>
      <c r="B89" s="135" t="s">
        <v>232</v>
      </c>
      <c r="C89" s="295"/>
      <c r="D89" s="296"/>
      <c r="E89" s="297"/>
      <c r="F89" s="321"/>
      <c r="G89" s="296"/>
      <c r="H89" s="297"/>
      <c r="I89" s="322"/>
      <c r="J89" s="296"/>
      <c r="K89" s="323"/>
      <c r="L89" s="295"/>
      <c r="M89" s="296"/>
      <c r="N89" s="297"/>
    </row>
    <row r="90" spans="1:14" ht="30">
      <c r="A90" s="85" t="s">
        <v>487</v>
      </c>
      <c r="B90" s="135" t="s">
        <v>233</v>
      </c>
      <c r="C90" s="295"/>
      <c r="D90" s="296"/>
      <c r="E90" s="297"/>
      <c r="F90" s="321"/>
      <c r="G90" s="296"/>
      <c r="H90" s="297"/>
      <c r="I90" s="322"/>
      <c r="J90" s="296"/>
      <c r="K90" s="323"/>
      <c r="L90" s="295"/>
      <c r="M90" s="296"/>
      <c r="N90" s="297"/>
    </row>
    <row r="91" spans="1:14" ht="30">
      <c r="A91" s="85" t="s">
        <v>488</v>
      </c>
      <c r="B91" s="135" t="s">
        <v>234</v>
      </c>
      <c r="C91" s="295"/>
      <c r="D91" s="296"/>
      <c r="E91" s="297"/>
      <c r="F91" s="321"/>
      <c r="G91" s="296"/>
      <c r="H91" s="297"/>
      <c r="I91" s="322"/>
      <c r="J91" s="296"/>
      <c r="K91" s="323"/>
      <c r="L91" s="295"/>
      <c r="M91" s="296"/>
      <c r="N91" s="297"/>
    </row>
    <row r="92" spans="1:14">
      <c r="A92" s="85" t="s">
        <v>489</v>
      </c>
      <c r="B92" s="135" t="s">
        <v>235</v>
      </c>
      <c r="C92" s="295"/>
      <c r="D92" s="296"/>
      <c r="E92" s="297"/>
      <c r="F92" s="321"/>
      <c r="G92" s="296"/>
      <c r="H92" s="297"/>
      <c r="I92" s="322"/>
      <c r="J92" s="296"/>
      <c r="K92" s="323"/>
      <c r="L92" s="295"/>
      <c r="M92" s="296"/>
      <c r="N92" s="297"/>
    </row>
    <row r="93" spans="1:14" ht="30">
      <c r="A93" s="85" t="s">
        <v>490</v>
      </c>
      <c r="B93" s="135" t="s">
        <v>236</v>
      </c>
      <c r="C93" s="295"/>
      <c r="D93" s="296"/>
      <c r="E93" s="297"/>
      <c r="F93" s="321"/>
      <c r="G93" s="296"/>
      <c r="H93" s="297"/>
      <c r="I93" s="322"/>
      <c r="J93" s="296"/>
      <c r="K93" s="323"/>
      <c r="L93" s="295"/>
      <c r="M93" s="296"/>
      <c r="N93" s="297"/>
    </row>
    <row r="94" spans="1:14" ht="30">
      <c r="A94" s="85" t="s">
        <v>491</v>
      </c>
      <c r="B94" s="135" t="s">
        <v>237</v>
      </c>
      <c r="C94" s="295"/>
      <c r="D94" s="296">
        <v>500</v>
      </c>
      <c r="E94" s="297">
        <v>500</v>
      </c>
      <c r="F94" s="321"/>
      <c r="G94" s="296"/>
      <c r="H94" s="297"/>
      <c r="I94" s="322"/>
      <c r="J94" s="296"/>
      <c r="K94" s="323"/>
      <c r="L94" s="295"/>
      <c r="M94" s="296">
        <v>500</v>
      </c>
      <c r="N94" s="297">
        <v>500</v>
      </c>
    </row>
    <row r="95" spans="1:14">
      <c r="A95" s="85" t="s">
        <v>238</v>
      </c>
      <c r="B95" s="135" t="s">
        <v>239</v>
      </c>
      <c r="C95" s="295"/>
      <c r="D95" s="296"/>
      <c r="E95" s="297"/>
      <c r="F95" s="321"/>
      <c r="G95" s="296"/>
      <c r="H95" s="297"/>
      <c r="I95" s="322"/>
      <c r="J95" s="296"/>
      <c r="K95" s="323"/>
      <c r="L95" s="295"/>
      <c r="M95" s="296"/>
      <c r="N95" s="297"/>
    </row>
    <row r="96" spans="1:14">
      <c r="A96" s="85" t="s">
        <v>492</v>
      </c>
      <c r="B96" s="135" t="s">
        <v>240</v>
      </c>
      <c r="C96" s="295"/>
      <c r="D96" s="296"/>
      <c r="E96" s="297"/>
      <c r="F96" s="321"/>
      <c r="G96" s="296"/>
      <c r="H96" s="297"/>
      <c r="I96" s="322"/>
      <c r="J96" s="296"/>
      <c r="K96" s="323"/>
      <c r="L96" s="295"/>
      <c r="M96" s="296"/>
      <c r="N96" s="297"/>
    </row>
    <row r="97" spans="1:31" s="74" customFormat="1">
      <c r="A97" s="107" t="s">
        <v>452</v>
      </c>
      <c r="B97" s="137" t="s">
        <v>241</v>
      </c>
      <c r="C97" s="298">
        <f>SUM(C89:C96)</f>
        <v>0</v>
      </c>
      <c r="D97" s="298">
        <f t="shared" ref="D97:N97" si="14">SUM(D89:D96)</f>
        <v>500</v>
      </c>
      <c r="E97" s="298">
        <f t="shared" si="14"/>
        <v>500</v>
      </c>
      <c r="F97" s="298">
        <f t="shared" si="14"/>
        <v>0</v>
      </c>
      <c r="G97" s="298">
        <f t="shared" si="14"/>
        <v>0</v>
      </c>
      <c r="H97" s="298">
        <f t="shared" si="14"/>
        <v>0</v>
      </c>
      <c r="I97" s="298">
        <f t="shared" si="14"/>
        <v>0</v>
      </c>
      <c r="J97" s="298">
        <f t="shared" si="14"/>
        <v>0</v>
      </c>
      <c r="K97" s="298">
        <f t="shared" si="14"/>
        <v>0</v>
      </c>
      <c r="L97" s="298">
        <f t="shared" si="14"/>
        <v>0</v>
      </c>
      <c r="M97" s="298">
        <f t="shared" si="14"/>
        <v>500</v>
      </c>
      <c r="N97" s="298">
        <f t="shared" si="14"/>
        <v>500</v>
      </c>
    </row>
    <row r="98" spans="1:31" s="74" customFormat="1" ht="15.75">
      <c r="A98" s="129" t="s">
        <v>606</v>
      </c>
      <c r="B98" s="138"/>
      <c r="C98" s="332">
        <f>SUM(C97,C88,C83)</f>
        <v>8507</v>
      </c>
      <c r="D98" s="332">
        <f t="shared" ref="D98:N98" si="15">SUM(D97,D88,D83)</f>
        <v>8507</v>
      </c>
      <c r="E98" s="332">
        <f t="shared" si="15"/>
        <v>1902</v>
      </c>
      <c r="F98" s="332">
        <f t="shared" si="15"/>
        <v>0</v>
      </c>
      <c r="G98" s="332">
        <f t="shared" si="15"/>
        <v>0</v>
      </c>
      <c r="H98" s="332">
        <f t="shared" si="15"/>
        <v>0</v>
      </c>
      <c r="I98" s="332">
        <f t="shared" si="15"/>
        <v>0</v>
      </c>
      <c r="J98" s="332">
        <f t="shared" si="15"/>
        <v>0</v>
      </c>
      <c r="K98" s="332">
        <f t="shared" si="15"/>
        <v>0</v>
      </c>
      <c r="L98" s="332">
        <f t="shared" si="15"/>
        <v>8507</v>
      </c>
      <c r="M98" s="332">
        <f t="shared" si="15"/>
        <v>8507</v>
      </c>
      <c r="N98" s="332">
        <f t="shared" si="15"/>
        <v>1902</v>
      </c>
    </row>
    <row r="99" spans="1:31" s="74" customFormat="1" ht="15.75">
      <c r="A99" s="132" t="s">
        <v>500</v>
      </c>
      <c r="B99" s="139" t="s">
        <v>242</v>
      </c>
      <c r="C99" s="302">
        <f>SUM(C25+C26+C51+C60+C74+C83+C88+C97)</f>
        <v>27020</v>
      </c>
      <c r="D99" s="302">
        <f t="shared" ref="D99:N99" si="16">SUM(D25+D26+D51+D60+D74+D83+D88+D97)</f>
        <v>31442</v>
      </c>
      <c r="E99" s="302">
        <f t="shared" si="16"/>
        <v>23381</v>
      </c>
      <c r="F99" s="302">
        <f t="shared" si="16"/>
        <v>0</v>
      </c>
      <c r="G99" s="302">
        <f t="shared" si="16"/>
        <v>0</v>
      </c>
      <c r="H99" s="302">
        <f t="shared" si="16"/>
        <v>0</v>
      </c>
      <c r="I99" s="302">
        <f t="shared" si="16"/>
        <v>0</v>
      </c>
      <c r="J99" s="302">
        <f t="shared" si="16"/>
        <v>0</v>
      </c>
      <c r="K99" s="302">
        <f t="shared" si="16"/>
        <v>0</v>
      </c>
      <c r="L99" s="302">
        <f t="shared" si="16"/>
        <v>27020</v>
      </c>
      <c r="M99" s="302">
        <f t="shared" si="16"/>
        <v>31442</v>
      </c>
      <c r="N99" s="302">
        <f t="shared" si="16"/>
        <v>23381</v>
      </c>
    </row>
    <row r="100" spans="1:31">
      <c r="A100" s="85" t="s">
        <v>493</v>
      </c>
      <c r="B100" s="140" t="s">
        <v>243</v>
      </c>
      <c r="C100" s="303"/>
      <c r="D100" s="304"/>
      <c r="E100" s="333"/>
      <c r="F100" s="334"/>
      <c r="G100" s="335"/>
      <c r="H100" s="333"/>
      <c r="I100" s="336"/>
      <c r="J100" s="335"/>
      <c r="K100" s="337"/>
      <c r="L100" s="303"/>
      <c r="M100" s="304"/>
      <c r="N100" s="333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5"/>
      <c r="AE100" s="15"/>
    </row>
    <row r="101" spans="1:31">
      <c r="A101" s="85" t="s">
        <v>246</v>
      </c>
      <c r="B101" s="140" t="s">
        <v>247</v>
      </c>
      <c r="C101" s="303"/>
      <c r="D101" s="304"/>
      <c r="E101" s="333"/>
      <c r="F101" s="334"/>
      <c r="G101" s="335"/>
      <c r="H101" s="333"/>
      <c r="I101" s="336"/>
      <c r="J101" s="335"/>
      <c r="K101" s="337"/>
      <c r="L101" s="303"/>
      <c r="M101" s="304"/>
      <c r="N101" s="333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5"/>
      <c r="AE101" s="15"/>
    </row>
    <row r="102" spans="1:31">
      <c r="A102" s="85" t="s">
        <v>494</v>
      </c>
      <c r="B102" s="140" t="s">
        <v>248</v>
      </c>
      <c r="C102" s="303"/>
      <c r="D102" s="306"/>
      <c r="E102" s="307"/>
      <c r="F102" s="334"/>
      <c r="G102" s="335"/>
      <c r="H102" s="333"/>
      <c r="I102" s="336"/>
      <c r="J102" s="335"/>
      <c r="K102" s="337"/>
      <c r="L102" s="303"/>
      <c r="M102" s="306"/>
      <c r="N102" s="307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5"/>
      <c r="AE102" s="15"/>
    </row>
    <row r="103" spans="1:31" s="74" customFormat="1">
      <c r="A103" s="86" t="s">
        <v>457</v>
      </c>
      <c r="B103" s="141" t="s">
        <v>250</v>
      </c>
      <c r="C103" s="308"/>
      <c r="D103" s="309"/>
      <c r="E103" s="310"/>
      <c r="F103" s="338"/>
      <c r="G103" s="339"/>
      <c r="H103" s="340"/>
      <c r="I103" s="341"/>
      <c r="J103" s="339"/>
      <c r="K103" s="342"/>
      <c r="L103" s="308"/>
      <c r="M103" s="309"/>
      <c r="N103" s="310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76"/>
      <c r="AE103" s="76"/>
    </row>
    <row r="104" spans="1:31">
      <c r="A104" s="87" t="s">
        <v>495</v>
      </c>
      <c r="B104" s="140" t="s">
        <v>251</v>
      </c>
      <c r="C104" s="311"/>
      <c r="D104" s="312"/>
      <c r="E104" s="343"/>
      <c r="F104" s="344"/>
      <c r="G104" s="345"/>
      <c r="H104" s="343"/>
      <c r="I104" s="346"/>
      <c r="J104" s="345"/>
      <c r="K104" s="347"/>
      <c r="L104" s="311"/>
      <c r="M104" s="312"/>
      <c r="N104" s="343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5"/>
      <c r="AE104" s="15"/>
    </row>
    <row r="105" spans="1:31">
      <c r="A105" s="87" t="s">
        <v>463</v>
      </c>
      <c r="B105" s="140" t="s">
        <v>254</v>
      </c>
      <c r="C105" s="311"/>
      <c r="D105" s="312"/>
      <c r="E105" s="343"/>
      <c r="F105" s="344"/>
      <c r="G105" s="345"/>
      <c r="H105" s="343"/>
      <c r="I105" s="346"/>
      <c r="J105" s="345"/>
      <c r="K105" s="347"/>
      <c r="L105" s="311"/>
      <c r="M105" s="312"/>
      <c r="N105" s="343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5"/>
      <c r="AE105" s="15"/>
    </row>
    <row r="106" spans="1:31">
      <c r="A106" s="85" t="s">
        <v>255</v>
      </c>
      <c r="B106" s="140" t="s">
        <v>256</v>
      </c>
      <c r="C106" s="303"/>
      <c r="D106" s="304"/>
      <c r="E106" s="333"/>
      <c r="F106" s="334"/>
      <c r="G106" s="335"/>
      <c r="H106" s="333"/>
      <c r="I106" s="336"/>
      <c r="J106" s="335"/>
      <c r="K106" s="337"/>
      <c r="L106" s="303"/>
      <c r="M106" s="304"/>
      <c r="N106" s="333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5"/>
      <c r="AE106" s="15"/>
    </row>
    <row r="107" spans="1:31">
      <c r="A107" s="85" t="s">
        <v>496</v>
      </c>
      <c r="B107" s="140" t="s">
        <v>257</v>
      </c>
      <c r="C107" s="303"/>
      <c r="D107" s="304"/>
      <c r="E107" s="333"/>
      <c r="F107" s="334"/>
      <c r="G107" s="335"/>
      <c r="H107" s="333"/>
      <c r="I107" s="336"/>
      <c r="J107" s="335"/>
      <c r="K107" s="337"/>
      <c r="L107" s="303"/>
      <c r="M107" s="304"/>
      <c r="N107" s="333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5"/>
      <c r="AE107" s="15"/>
    </row>
    <row r="108" spans="1:31" s="74" customFormat="1">
      <c r="A108" s="88" t="s">
        <v>460</v>
      </c>
      <c r="B108" s="141" t="s">
        <v>258</v>
      </c>
      <c r="C108" s="314"/>
      <c r="D108" s="315"/>
      <c r="E108" s="348"/>
      <c r="F108" s="349"/>
      <c r="G108" s="350"/>
      <c r="H108" s="348"/>
      <c r="I108" s="351"/>
      <c r="J108" s="350"/>
      <c r="K108" s="352"/>
      <c r="L108" s="314"/>
      <c r="M108" s="315"/>
      <c r="N108" s="34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76"/>
      <c r="AE108" s="76"/>
    </row>
    <row r="109" spans="1:31">
      <c r="A109" s="87" t="s">
        <v>259</v>
      </c>
      <c r="B109" s="140" t="s">
        <v>260</v>
      </c>
      <c r="C109" s="311"/>
      <c r="D109" s="312"/>
      <c r="E109" s="343"/>
      <c r="F109" s="344"/>
      <c r="G109" s="345"/>
      <c r="H109" s="343"/>
      <c r="I109" s="346"/>
      <c r="J109" s="345"/>
      <c r="K109" s="347"/>
      <c r="L109" s="311"/>
      <c r="M109" s="312"/>
      <c r="N109" s="343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5"/>
      <c r="AE109" s="15"/>
    </row>
    <row r="110" spans="1:31">
      <c r="A110" s="87" t="s">
        <v>261</v>
      </c>
      <c r="B110" s="140" t="s">
        <v>262</v>
      </c>
      <c r="C110" s="311">
        <v>643</v>
      </c>
      <c r="D110" s="317">
        <v>643</v>
      </c>
      <c r="E110" s="318">
        <v>643</v>
      </c>
      <c r="F110" s="344"/>
      <c r="G110" s="345"/>
      <c r="H110" s="343"/>
      <c r="I110" s="346"/>
      <c r="J110" s="345"/>
      <c r="K110" s="347"/>
      <c r="L110" s="311">
        <v>643</v>
      </c>
      <c r="M110" s="317">
        <v>643</v>
      </c>
      <c r="N110" s="318">
        <v>643</v>
      </c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5"/>
      <c r="AE110" s="15"/>
    </row>
    <row r="111" spans="1:31" s="74" customFormat="1">
      <c r="A111" s="88" t="s">
        <v>263</v>
      </c>
      <c r="B111" s="141" t="s">
        <v>264</v>
      </c>
      <c r="C111" s="311"/>
      <c r="D111" s="312"/>
      <c r="E111" s="343"/>
      <c r="F111" s="349"/>
      <c r="G111" s="350"/>
      <c r="H111" s="348"/>
      <c r="I111" s="351"/>
      <c r="J111" s="350"/>
      <c r="K111" s="352"/>
      <c r="L111" s="311"/>
      <c r="M111" s="312"/>
      <c r="N111" s="343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76"/>
      <c r="AE111" s="76"/>
    </row>
    <row r="112" spans="1:31">
      <c r="A112" s="87" t="s">
        <v>265</v>
      </c>
      <c r="B112" s="140" t="s">
        <v>266</v>
      </c>
      <c r="C112" s="311"/>
      <c r="D112" s="312"/>
      <c r="E112" s="343"/>
      <c r="F112" s="344"/>
      <c r="G112" s="345"/>
      <c r="H112" s="343"/>
      <c r="I112" s="346"/>
      <c r="J112" s="345"/>
      <c r="K112" s="347"/>
      <c r="L112" s="311"/>
      <c r="M112" s="312"/>
      <c r="N112" s="343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5"/>
      <c r="AE112" s="15"/>
    </row>
    <row r="113" spans="1:31">
      <c r="A113" s="87" t="s">
        <v>267</v>
      </c>
      <c r="B113" s="140" t="s">
        <v>268</v>
      </c>
      <c r="C113" s="311"/>
      <c r="D113" s="312"/>
      <c r="E113" s="343"/>
      <c r="F113" s="344"/>
      <c r="G113" s="345"/>
      <c r="H113" s="343"/>
      <c r="I113" s="346"/>
      <c r="J113" s="345"/>
      <c r="K113" s="347"/>
      <c r="L113" s="311"/>
      <c r="M113" s="312"/>
      <c r="N113" s="343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5"/>
      <c r="AE113" s="15"/>
    </row>
    <row r="114" spans="1:31">
      <c r="A114" s="87" t="s">
        <v>269</v>
      </c>
      <c r="B114" s="140" t="s">
        <v>270</v>
      </c>
      <c r="C114" s="311"/>
      <c r="D114" s="312"/>
      <c r="E114" s="343"/>
      <c r="F114" s="344"/>
      <c r="G114" s="345"/>
      <c r="H114" s="343"/>
      <c r="I114" s="346"/>
      <c r="J114" s="345"/>
      <c r="K114" s="347"/>
      <c r="L114" s="311"/>
      <c r="M114" s="312"/>
      <c r="N114" s="343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5"/>
      <c r="AE114" s="15"/>
    </row>
    <row r="115" spans="1:31" s="74" customFormat="1">
      <c r="A115" s="113" t="s">
        <v>461</v>
      </c>
      <c r="B115" s="142" t="s">
        <v>271</v>
      </c>
      <c r="C115" s="314">
        <f>SUM(C103+C108+C109+C110+C111+C112+C113+C114)</f>
        <v>643</v>
      </c>
      <c r="D115" s="314">
        <f t="shared" ref="D115:N115" si="17">SUM(D103+D108+D109+D110+D111+D112+D113+D114)</f>
        <v>643</v>
      </c>
      <c r="E115" s="314">
        <f t="shared" si="17"/>
        <v>643</v>
      </c>
      <c r="F115" s="314">
        <f t="shared" si="17"/>
        <v>0</v>
      </c>
      <c r="G115" s="314">
        <f t="shared" si="17"/>
        <v>0</v>
      </c>
      <c r="H115" s="314">
        <f t="shared" si="17"/>
        <v>0</v>
      </c>
      <c r="I115" s="314">
        <f t="shared" si="17"/>
        <v>0</v>
      </c>
      <c r="J115" s="314">
        <f t="shared" si="17"/>
        <v>0</v>
      </c>
      <c r="K115" s="314">
        <f t="shared" si="17"/>
        <v>0</v>
      </c>
      <c r="L115" s="314">
        <f t="shared" si="17"/>
        <v>643</v>
      </c>
      <c r="M115" s="314">
        <f t="shared" si="17"/>
        <v>643</v>
      </c>
      <c r="N115" s="314">
        <f t="shared" si="17"/>
        <v>643</v>
      </c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76"/>
      <c r="AE115" s="76"/>
    </row>
    <row r="116" spans="1:31">
      <c r="A116" s="87" t="s">
        <v>272</v>
      </c>
      <c r="B116" s="140" t="s">
        <v>273</v>
      </c>
      <c r="C116" s="311"/>
      <c r="D116" s="312"/>
      <c r="E116" s="343"/>
      <c r="F116" s="344"/>
      <c r="G116" s="345"/>
      <c r="H116" s="343"/>
      <c r="I116" s="346"/>
      <c r="J116" s="345"/>
      <c r="K116" s="347"/>
      <c r="L116" s="311"/>
      <c r="M116" s="312"/>
      <c r="N116" s="343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5"/>
      <c r="AE116" s="15"/>
    </row>
    <row r="117" spans="1:31">
      <c r="A117" s="85" t="s">
        <v>274</v>
      </c>
      <c r="B117" s="140" t="s">
        <v>275</v>
      </c>
      <c r="C117" s="303"/>
      <c r="D117" s="304"/>
      <c r="E117" s="333"/>
      <c r="F117" s="334"/>
      <c r="G117" s="335"/>
      <c r="H117" s="333"/>
      <c r="I117" s="336"/>
      <c r="J117" s="335"/>
      <c r="K117" s="337"/>
      <c r="L117" s="303"/>
      <c r="M117" s="304"/>
      <c r="N117" s="333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5"/>
      <c r="AE117" s="15"/>
    </row>
    <row r="118" spans="1:31">
      <c r="A118" s="87" t="s">
        <v>497</v>
      </c>
      <c r="B118" s="140" t="s">
        <v>276</v>
      </c>
      <c r="C118" s="311"/>
      <c r="D118" s="312"/>
      <c r="E118" s="343"/>
      <c r="F118" s="344"/>
      <c r="G118" s="345"/>
      <c r="H118" s="343"/>
      <c r="I118" s="346"/>
      <c r="J118" s="345"/>
      <c r="K118" s="347"/>
      <c r="L118" s="311"/>
      <c r="M118" s="312"/>
      <c r="N118" s="343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5"/>
      <c r="AE118" s="15"/>
    </row>
    <row r="119" spans="1:31">
      <c r="A119" s="87" t="s">
        <v>466</v>
      </c>
      <c r="B119" s="140" t="s">
        <v>277</v>
      </c>
      <c r="C119" s="311"/>
      <c r="D119" s="312"/>
      <c r="E119" s="343"/>
      <c r="F119" s="344"/>
      <c r="G119" s="345"/>
      <c r="H119" s="343"/>
      <c r="I119" s="346"/>
      <c r="J119" s="345"/>
      <c r="K119" s="347"/>
      <c r="L119" s="311"/>
      <c r="M119" s="312"/>
      <c r="N119" s="343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5"/>
      <c r="AE119" s="15"/>
    </row>
    <row r="120" spans="1:31">
      <c r="A120" s="113" t="s">
        <v>467</v>
      </c>
      <c r="B120" s="142" t="s">
        <v>281</v>
      </c>
      <c r="C120" s="314">
        <f>SUM(C116:C119)</f>
        <v>0</v>
      </c>
      <c r="D120" s="314">
        <f t="shared" ref="D120:N120" si="18">SUM(D116:D119)</f>
        <v>0</v>
      </c>
      <c r="E120" s="314">
        <f t="shared" si="18"/>
        <v>0</v>
      </c>
      <c r="F120" s="314">
        <f t="shared" si="18"/>
        <v>0</v>
      </c>
      <c r="G120" s="314">
        <f t="shared" si="18"/>
        <v>0</v>
      </c>
      <c r="H120" s="314">
        <f t="shared" si="18"/>
        <v>0</v>
      </c>
      <c r="I120" s="314">
        <f t="shared" si="18"/>
        <v>0</v>
      </c>
      <c r="J120" s="314">
        <f t="shared" si="18"/>
        <v>0</v>
      </c>
      <c r="K120" s="314">
        <f t="shared" si="18"/>
        <v>0</v>
      </c>
      <c r="L120" s="314">
        <f t="shared" si="18"/>
        <v>0</v>
      </c>
      <c r="M120" s="314">
        <f t="shared" si="18"/>
        <v>0</v>
      </c>
      <c r="N120" s="314">
        <f t="shared" si="18"/>
        <v>0</v>
      </c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5"/>
      <c r="AE120" s="15"/>
    </row>
    <row r="121" spans="1:31">
      <c r="A121" s="85" t="s">
        <v>282</v>
      </c>
      <c r="B121" s="140" t="s">
        <v>283</v>
      </c>
      <c r="C121" s="303"/>
      <c r="D121" s="304"/>
      <c r="E121" s="333"/>
      <c r="F121" s="334"/>
      <c r="G121" s="335"/>
      <c r="H121" s="333"/>
      <c r="I121" s="336"/>
      <c r="J121" s="335"/>
      <c r="K121" s="337"/>
      <c r="L121" s="303"/>
      <c r="M121" s="304"/>
      <c r="N121" s="333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5"/>
      <c r="AE121" s="15"/>
    </row>
    <row r="122" spans="1:31" s="74" customFormat="1" ht="15.75">
      <c r="A122" s="133" t="s">
        <v>501</v>
      </c>
      <c r="B122" s="143" t="s">
        <v>284</v>
      </c>
      <c r="C122" s="302">
        <f>SUM(C115+C120+C121)</f>
        <v>643</v>
      </c>
      <c r="D122" s="302">
        <f t="shared" ref="D122:N122" si="19">SUM(D115+D120+D121)</f>
        <v>643</v>
      </c>
      <c r="E122" s="302">
        <f t="shared" si="19"/>
        <v>643</v>
      </c>
      <c r="F122" s="302">
        <f t="shared" si="19"/>
        <v>0</v>
      </c>
      <c r="G122" s="302">
        <f t="shared" si="19"/>
        <v>0</v>
      </c>
      <c r="H122" s="302">
        <f t="shared" si="19"/>
        <v>0</v>
      </c>
      <c r="I122" s="302">
        <f t="shared" si="19"/>
        <v>0</v>
      </c>
      <c r="J122" s="302">
        <f t="shared" si="19"/>
        <v>0</v>
      </c>
      <c r="K122" s="302">
        <f t="shared" si="19"/>
        <v>0</v>
      </c>
      <c r="L122" s="302">
        <f t="shared" si="19"/>
        <v>643</v>
      </c>
      <c r="M122" s="302">
        <f t="shared" si="19"/>
        <v>643</v>
      </c>
      <c r="N122" s="302">
        <f t="shared" si="19"/>
        <v>643</v>
      </c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76"/>
      <c r="AE122" s="76"/>
    </row>
    <row r="123" spans="1:31" s="74" customFormat="1" ht="15.75">
      <c r="A123" s="276" t="s">
        <v>537</v>
      </c>
      <c r="B123" s="277"/>
      <c r="C123" s="320">
        <f>SUM(C99+C122)</f>
        <v>27663</v>
      </c>
      <c r="D123" s="320">
        <f t="shared" ref="D123:N123" si="20">SUM(D99+D122)</f>
        <v>32085</v>
      </c>
      <c r="E123" s="320">
        <f t="shared" si="20"/>
        <v>24024</v>
      </c>
      <c r="F123" s="320">
        <f t="shared" si="20"/>
        <v>0</v>
      </c>
      <c r="G123" s="320">
        <f t="shared" si="20"/>
        <v>0</v>
      </c>
      <c r="H123" s="320">
        <f t="shared" si="20"/>
        <v>0</v>
      </c>
      <c r="I123" s="320">
        <f t="shared" si="20"/>
        <v>0</v>
      </c>
      <c r="J123" s="320">
        <f t="shared" si="20"/>
        <v>0</v>
      </c>
      <c r="K123" s="320">
        <f t="shared" si="20"/>
        <v>0</v>
      </c>
      <c r="L123" s="320">
        <f t="shared" si="20"/>
        <v>27663</v>
      </c>
      <c r="M123" s="320">
        <f t="shared" si="20"/>
        <v>32085</v>
      </c>
      <c r="N123" s="320">
        <f t="shared" si="20"/>
        <v>24024</v>
      </c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</row>
    <row r="124" spans="1:31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</row>
    <row r="125" spans="1:31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</row>
    <row r="126" spans="1:31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</row>
    <row r="127" spans="1:31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</row>
    <row r="128" spans="1:31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</row>
    <row r="129" spans="2:31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</row>
    <row r="130" spans="2:31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</row>
    <row r="131" spans="2:31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</row>
    <row r="132" spans="2:31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</row>
    <row r="133" spans="2:31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</row>
    <row r="134" spans="2:31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</row>
    <row r="135" spans="2:31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</row>
    <row r="136" spans="2:31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</row>
    <row r="137" spans="2:31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</row>
    <row r="138" spans="2:31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</row>
    <row r="139" spans="2:31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</row>
    <row r="140" spans="2:31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</row>
    <row r="141" spans="2:31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</row>
    <row r="142" spans="2:31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</row>
    <row r="143" spans="2:31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</row>
    <row r="144" spans="2:31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</row>
    <row r="145" spans="2:31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</row>
    <row r="146" spans="2:31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</row>
    <row r="147" spans="2:31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</row>
    <row r="148" spans="2:31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</row>
    <row r="149" spans="2:31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</row>
    <row r="150" spans="2:31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</row>
    <row r="151" spans="2:31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</row>
    <row r="152" spans="2:31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</row>
    <row r="153" spans="2:31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</row>
    <row r="154" spans="2:31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</row>
    <row r="155" spans="2:31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</row>
    <row r="156" spans="2:31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</row>
    <row r="157" spans="2:31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</row>
    <row r="158" spans="2:31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</row>
    <row r="159" spans="2:31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</row>
    <row r="160" spans="2:31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</row>
    <row r="161" spans="2:31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</row>
    <row r="162" spans="2:31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</row>
    <row r="163" spans="2:31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</row>
    <row r="164" spans="2:31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</row>
    <row r="165" spans="2:31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</row>
    <row r="166" spans="2:31"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</row>
    <row r="167" spans="2:31"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</row>
    <row r="168" spans="2:31"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</row>
    <row r="169" spans="2:31"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</row>
    <row r="170" spans="2:31"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</row>
    <row r="171" spans="2:31"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</row>
    <row r="172" spans="2:31"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</row>
  </sheetData>
  <mergeCells count="9">
    <mergeCell ref="A1:N1"/>
    <mergeCell ref="A2:N2"/>
    <mergeCell ref="A3:N3"/>
    <mergeCell ref="C5:E5"/>
    <mergeCell ref="F5:H5"/>
    <mergeCell ref="I5:K5"/>
    <mergeCell ref="L5:N5"/>
    <mergeCell ref="A5:A6"/>
    <mergeCell ref="B5:B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6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2"/>
  <sheetViews>
    <sheetView workbookViewId="0">
      <selection activeCell="B33" sqref="B33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>
      <c r="A1" s="374" t="s">
        <v>792</v>
      </c>
      <c r="B1" s="374"/>
      <c r="C1" s="78"/>
      <c r="D1" s="78"/>
      <c r="E1" s="78"/>
    </row>
    <row r="2" spans="1:5" ht="25.5" customHeight="1">
      <c r="A2" s="370" t="s">
        <v>759</v>
      </c>
      <c r="B2" s="373"/>
      <c r="C2" s="226"/>
      <c r="D2" s="226"/>
      <c r="E2" s="226"/>
    </row>
    <row r="3" spans="1:5" ht="23.25" customHeight="1">
      <c r="A3" s="372" t="s">
        <v>605</v>
      </c>
      <c r="B3" s="373"/>
      <c r="C3" s="227"/>
      <c r="D3" s="227"/>
      <c r="E3" s="227"/>
    </row>
    <row r="4" spans="1:5">
      <c r="A4" s="1"/>
    </row>
    <row r="5" spans="1:5" ht="51" customHeight="1">
      <c r="A5" s="32" t="s">
        <v>604</v>
      </c>
      <c r="B5" s="278" t="s">
        <v>632</v>
      </c>
      <c r="C5" s="185"/>
      <c r="D5" s="186"/>
      <c r="E5" s="187"/>
    </row>
    <row r="6" spans="1:5" ht="15" customHeight="1">
      <c r="A6" s="33" t="s">
        <v>577</v>
      </c>
      <c r="B6" s="183">
        <v>0</v>
      </c>
      <c r="C6" s="188"/>
      <c r="D6" s="189"/>
      <c r="E6" s="15"/>
    </row>
    <row r="7" spans="1:5" ht="15" customHeight="1">
      <c r="A7" s="33" t="s">
        <v>578</v>
      </c>
      <c r="B7" s="183">
        <v>0</v>
      </c>
      <c r="C7" s="188"/>
      <c r="D7" s="189"/>
      <c r="E7" s="15"/>
    </row>
    <row r="8" spans="1:5" ht="15" customHeight="1">
      <c r="A8" s="33" t="s">
        <v>579</v>
      </c>
      <c r="B8" s="183">
        <v>0</v>
      </c>
      <c r="C8" s="188"/>
      <c r="D8" s="189"/>
      <c r="E8" s="15"/>
    </row>
    <row r="9" spans="1:5" ht="15" customHeight="1">
      <c r="A9" s="33" t="s">
        <v>580</v>
      </c>
      <c r="B9" s="183">
        <v>0</v>
      </c>
      <c r="C9" s="188"/>
      <c r="D9" s="189"/>
      <c r="E9" s="15"/>
    </row>
    <row r="10" spans="1:5" ht="15" customHeight="1">
      <c r="A10" s="32" t="s">
        <v>598</v>
      </c>
      <c r="B10" s="183">
        <v>0</v>
      </c>
      <c r="C10" s="188"/>
      <c r="D10" s="189"/>
      <c r="E10" s="15"/>
    </row>
    <row r="11" spans="1:5" ht="15" customHeight="1">
      <c r="A11" s="33" t="s">
        <v>581</v>
      </c>
      <c r="B11" s="183">
        <v>0</v>
      </c>
      <c r="C11" s="188"/>
      <c r="D11" s="189"/>
      <c r="E11" s="15"/>
    </row>
    <row r="12" spans="1:5" ht="15" customHeight="1">
      <c r="A12" s="33" t="s">
        <v>582</v>
      </c>
      <c r="B12" s="183">
        <v>0</v>
      </c>
      <c r="C12" s="188"/>
      <c r="D12" s="189"/>
      <c r="E12" s="15"/>
    </row>
    <row r="13" spans="1:5" ht="15" customHeight="1">
      <c r="A13" s="33" t="s">
        <v>583</v>
      </c>
      <c r="B13" s="183">
        <v>0</v>
      </c>
      <c r="C13" s="188"/>
      <c r="D13" s="189"/>
      <c r="E13" s="15"/>
    </row>
    <row r="14" spans="1:5" ht="15" customHeight="1">
      <c r="A14" s="33" t="s">
        <v>584</v>
      </c>
      <c r="B14" s="183">
        <v>1</v>
      </c>
      <c r="C14" s="188"/>
      <c r="D14" s="189"/>
      <c r="E14" s="15"/>
    </row>
    <row r="15" spans="1:5" ht="15" customHeight="1">
      <c r="A15" s="33" t="s">
        <v>585</v>
      </c>
      <c r="B15" s="183">
        <v>0</v>
      </c>
      <c r="C15" s="188"/>
      <c r="D15" s="189"/>
      <c r="E15" s="15"/>
    </row>
    <row r="16" spans="1:5" ht="15" customHeight="1">
      <c r="A16" s="33" t="s">
        <v>586</v>
      </c>
      <c r="B16" s="183">
        <v>0</v>
      </c>
      <c r="C16" s="188"/>
      <c r="D16" s="189"/>
      <c r="E16" s="15"/>
    </row>
    <row r="17" spans="1:5" ht="15" customHeight="1">
      <c r="A17" s="33" t="s">
        <v>587</v>
      </c>
      <c r="B17" s="183">
        <v>0</v>
      </c>
      <c r="C17" s="188"/>
      <c r="D17" s="189"/>
      <c r="E17" s="15"/>
    </row>
    <row r="18" spans="1:5" ht="15" customHeight="1">
      <c r="A18" s="32" t="s">
        <v>599</v>
      </c>
      <c r="B18" s="261">
        <f>SUM(B13:B17)</f>
        <v>1</v>
      </c>
      <c r="C18" s="188"/>
      <c r="D18" s="189"/>
      <c r="E18" s="15"/>
    </row>
    <row r="19" spans="1:5" ht="15" customHeight="1">
      <c r="A19" s="33" t="s">
        <v>588</v>
      </c>
      <c r="B19" s="183">
        <v>1</v>
      </c>
      <c r="C19" s="188"/>
      <c r="D19" s="189"/>
      <c r="E19" s="15"/>
    </row>
    <row r="20" spans="1:5" ht="15" customHeight="1">
      <c r="A20" s="33" t="s">
        <v>589</v>
      </c>
      <c r="B20" s="183">
        <v>0</v>
      </c>
      <c r="C20" s="188"/>
      <c r="D20" s="189"/>
      <c r="E20" s="15"/>
    </row>
    <row r="21" spans="1:5" ht="15" customHeight="1">
      <c r="A21" s="33" t="s">
        <v>590</v>
      </c>
      <c r="B21" s="183">
        <v>1</v>
      </c>
      <c r="C21" s="188"/>
      <c r="D21" s="189"/>
      <c r="E21" s="15"/>
    </row>
    <row r="22" spans="1:5" ht="15" customHeight="1">
      <c r="A22" s="32" t="s">
        <v>601</v>
      </c>
      <c r="B22" s="261">
        <f>B19+B21</f>
        <v>2</v>
      </c>
      <c r="C22" s="188"/>
      <c r="D22" s="189"/>
      <c r="E22" s="15"/>
    </row>
    <row r="23" spans="1:5" ht="15" customHeight="1">
      <c r="A23" s="33" t="s">
        <v>591</v>
      </c>
      <c r="B23" s="183">
        <v>1</v>
      </c>
      <c r="C23" s="188"/>
      <c r="D23" s="189"/>
      <c r="E23" s="15"/>
    </row>
    <row r="24" spans="1:5" ht="15" customHeight="1">
      <c r="A24" s="33" t="s">
        <v>592</v>
      </c>
      <c r="B24" s="183">
        <v>4</v>
      </c>
      <c r="C24" s="188"/>
      <c r="D24" s="189"/>
      <c r="E24" s="15"/>
    </row>
    <row r="25" spans="1:5" ht="15" customHeight="1">
      <c r="A25" s="33" t="s">
        <v>593</v>
      </c>
      <c r="B25" s="183">
        <v>0</v>
      </c>
      <c r="C25" s="188"/>
      <c r="D25" s="189"/>
      <c r="E25" s="15"/>
    </row>
    <row r="26" spans="1:5" ht="15" customHeight="1">
      <c r="A26" s="32" t="s">
        <v>602</v>
      </c>
      <c r="B26" s="261">
        <f>B23+B25+B24</f>
        <v>5</v>
      </c>
      <c r="C26" s="188"/>
      <c r="D26" s="189"/>
      <c r="E26" s="15"/>
    </row>
    <row r="27" spans="1:5" ht="37.5" customHeight="1">
      <c r="A27" s="32" t="s">
        <v>603</v>
      </c>
      <c r="B27" s="184">
        <v>8</v>
      </c>
      <c r="C27" s="190"/>
      <c r="D27" s="191"/>
      <c r="E27" s="15"/>
    </row>
    <row r="28" spans="1:5" ht="15" customHeight="1">
      <c r="A28" s="33" t="s">
        <v>594</v>
      </c>
      <c r="B28" s="183">
        <v>0</v>
      </c>
      <c r="C28" s="188"/>
      <c r="D28" s="189"/>
      <c r="E28" s="15"/>
    </row>
    <row r="29" spans="1:5" ht="15" customHeight="1">
      <c r="A29" s="33" t="s">
        <v>595</v>
      </c>
      <c r="B29" s="183">
        <v>0</v>
      </c>
      <c r="C29" s="188"/>
      <c r="D29" s="189"/>
      <c r="E29" s="15"/>
    </row>
    <row r="30" spans="1:5" ht="15" customHeight="1">
      <c r="A30" s="33" t="s">
        <v>596</v>
      </c>
      <c r="B30" s="183">
        <v>0</v>
      </c>
      <c r="C30" s="188"/>
      <c r="D30" s="189"/>
      <c r="E30" s="15"/>
    </row>
    <row r="31" spans="1:5" ht="15" customHeight="1">
      <c r="A31" s="33" t="s">
        <v>597</v>
      </c>
      <c r="B31" s="183">
        <v>0</v>
      </c>
      <c r="C31" s="188"/>
      <c r="D31" s="189"/>
      <c r="E31" s="15"/>
    </row>
    <row r="32" spans="1:5" ht="36" customHeight="1">
      <c r="A32" s="32" t="s">
        <v>672</v>
      </c>
      <c r="B32" s="183">
        <v>0</v>
      </c>
      <c r="C32" s="188"/>
      <c r="D32" s="189"/>
      <c r="E32" s="15"/>
    </row>
  </sheetData>
  <mergeCells count="3">
    <mergeCell ref="A1:B1"/>
    <mergeCell ref="A2:B2"/>
    <mergeCell ref="A3:B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7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K35"/>
  <sheetViews>
    <sheetView workbookViewId="0">
      <selection activeCell="A2" sqref="A2:E2"/>
    </sheetView>
  </sheetViews>
  <sheetFormatPr defaultRowHeight="1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85546875" customWidth="1"/>
    <col min="6" max="6" width="11.42578125" customWidth="1"/>
    <col min="7" max="7" width="12.85546875" customWidth="1"/>
    <col min="8" max="8" width="11.42578125" customWidth="1"/>
    <col min="9" max="9" width="11.5703125" customWidth="1"/>
    <col min="10" max="10" width="12.5703125" customWidth="1"/>
    <col min="11" max="11" width="13.28515625" customWidth="1"/>
  </cols>
  <sheetData>
    <row r="1" spans="1:11">
      <c r="A1" s="374" t="s">
        <v>793</v>
      </c>
      <c r="B1" s="374"/>
      <c r="C1" s="374"/>
      <c r="D1" s="374"/>
      <c r="E1" s="374"/>
      <c r="F1" s="78"/>
      <c r="G1" s="78"/>
      <c r="H1" s="78"/>
      <c r="I1" s="78"/>
      <c r="J1" s="78"/>
      <c r="K1" s="78"/>
    </row>
    <row r="2" spans="1:11" ht="21.75" customHeight="1">
      <c r="A2" s="370" t="s">
        <v>761</v>
      </c>
      <c r="B2" s="373"/>
      <c r="C2" s="373"/>
      <c r="D2" s="373"/>
      <c r="E2" s="373"/>
      <c r="F2" s="226"/>
      <c r="G2" s="226"/>
      <c r="H2" s="226"/>
      <c r="I2" s="226"/>
      <c r="J2" s="226"/>
      <c r="K2" s="226"/>
    </row>
    <row r="3" spans="1:11" ht="26.25" customHeight="1">
      <c r="A3" s="372" t="s">
        <v>666</v>
      </c>
      <c r="B3" s="373"/>
      <c r="C3" s="373"/>
      <c r="D3" s="373"/>
      <c r="E3" s="373"/>
      <c r="F3" s="41"/>
      <c r="G3" s="41"/>
      <c r="H3" s="41"/>
      <c r="I3" s="41"/>
      <c r="J3" s="41"/>
      <c r="K3" s="41"/>
    </row>
    <row r="5" spans="1:11">
      <c r="A5" s="383" t="s">
        <v>643</v>
      </c>
      <c r="B5" s="385" t="s">
        <v>107</v>
      </c>
      <c r="C5" s="391" t="s">
        <v>665</v>
      </c>
      <c r="D5" s="390"/>
      <c r="E5" s="392"/>
      <c r="F5" s="401"/>
      <c r="G5" s="402"/>
      <c r="H5" s="402"/>
      <c r="I5" s="397"/>
      <c r="J5" s="398"/>
      <c r="K5" s="398"/>
    </row>
    <row r="6" spans="1:11" ht="23.25" customHeight="1">
      <c r="A6" s="400"/>
      <c r="B6" s="399"/>
      <c r="C6" s="93" t="s">
        <v>670</v>
      </c>
      <c r="D6" s="3" t="s">
        <v>695</v>
      </c>
      <c r="E6" s="94" t="s">
        <v>696</v>
      </c>
      <c r="F6" s="254"/>
      <c r="G6" s="193"/>
      <c r="H6" s="228"/>
      <c r="I6" s="193"/>
      <c r="J6" s="193"/>
      <c r="K6" s="228"/>
    </row>
    <row r="7" spans="1:11">
      <c r="A7" s="107" t="s">
        <v>208</v>
      </c>
      <c r="B7" s="105" t="s">
        <v>209</v>
      </c>
      <c r="C7" s="98"/>
      <c r="D7" s="81"/>
      <c r="E7" s="99"/>
      <c r="F7" s="255"/>
      <c r="G7" s="256"/>
      <c r="H7" s="256"/>
      <c r="I7" s="256"/>
      <c r="J7" s="256"/>
      <c r="K7" s="256"/>
    </row>
    <row r="8" spans="1:11">
      <c r="A8" s="102"/>
      <c r="B8" s="105"/>
      <c r="C8" s="98"/>
      <c r="D8" s="81"/>
      <c r="E8" s="99"/>
      <c r="F8" s="255"/>
      <c r="G8" s="256"/>
      <c r="H8" s="256"/>
      <c r="I8" s="256"/>
      <c r="J8" s="256"/>
      <c r="K8" s="256"/>
    </row>
    <row r="9" spans="1:11">
      <c r="A9" s="102"/>
      <c r="B9" s="105"/>
      <c r="C9" s="98"/>
      <c r="D9" s="81"/>
      <c r="E9" s="99"/>
      <c r="F9" s="255"/>
      <c r="G9" s="256"/>
      <c r="H9" s="256"/>
      <c r="I9" s="256"/>
      <c r="J9" s="256"/>
      <c r="K9" s="256"/>
    </row>
    <row r="10" spans="1:11">
      <c r="A10" s="107" t="s">
        <v>449</v>
      </c>
      <c r="B10" s="105" t="s">
        <v>210</v>
      </c>
      <c r="C10" s="98"/>
      <c r="D10" s="81"/>
      <c r="E10" s="99"/>
      <c r="F10" s="255"/>
      <c r="G10" s="256"/>
      <c r="H10" s="256"/>
      <c r="I10" s="256"/>
      <c r="J10" s="256"/>
      <c r="K10" s="256"/>
    </row>
    <row r="11" spans="1:11">
      <c r="A11" s="102"/>
      <c r="B11" s="105"/>
      <c r="C11" s="98"/>
      <c r="D11" s="81"/>
      <c r="E11" s="99"/>
      <c r="F11" s="255"/>
      <c r="G11" s="256"/>
      <c r="H11" s="256"/>
      <c r="I11" s="256"/>
      <c r="J11" s="256"/>
      <c r="K11" s="256"/>
    </row>
    <row r="12" spans="1:11">
      <c r="A12" s="102"/>
      <c r="B12" s="105"/>
      <c r="C12" s="98"/>
      <c r="D12" s="81"/>
      <c r="E12" s="99"/>
      <c r="F12" s="255"/>
      <c r="G12" s="256"/>
      <c r="H12" s="256"/>
      <c r="I12" s="256"/>
      <c r="J12" s="256"/>
      <c r="K12" s="256"/>
    </row>
    <row r="13" spans="1:11">
      <c r="A13" s="108" t="s">
        <v>211</v>
      </c>
      <c r="B13" s="105" t="s">
        <v>212</v>
      </c>
      <c r="C13" s="98"/>
      <c r="D13" s="81"/>
      <c r="E13" s="99"/>
      <c r="F13" s="255"/>
      <c r="G13" s="256"/>
      <c r="H13" s="256"/>
      <c r="I13" s="256"/>
      <c r="J13" s="256"/>
      <c r="K13" s="256"/>
    </row>
    <row r="14" spans="1:11">
      <c r="A14" s="103" t="s">
        <v>671</v>
      </c>
      <c r="B14" s="105"/>
      <c r="C14" s="98"/>
      <c r="D14" s="81"/>
      <c r="E14" s="99"/>
      <c r="F14" s="255"/>
      <c r="G14" s="256"/>
      <c r="H14" s="256"/>
      <c r="I14" s="256"/>
      <c r="J14" s="256"/>
      <c r="K14" s="256"/>
    </row>
    <row r="15" spans="1:11">
      <c r="A15" s="103"/>
      <c r="B15" s="105"/>
      <c r="C15" s="98"/>
      <c r="D15" s="81"/>
      <c r="E15" s="99"/>
      <c r="F15" s="255"/>
      <c r="G15" s="256"/>
      <c r="H15" s="256"/>
      <c r="I15" s="256"/>
      <c r="J15" s="256"/>
      <c r="K15" s="256"/>
    </row>
    <row r="16" spans="1:11">
      <c r="A16" s="107" t="s">
        <v>213</v>
      </c>
      <c r="B16" s="105" t="s">
        <v>214</v>
      </c>
      <c r="C16" s="98">
        <v>2027</v>
      </c>
      <c r="D16" s="81">
        <v>2027</v>
      </c>
      <c r="E16" s="99">
        <v>1104</v>
      </c>
      <c r="F16" s="255"/>
      <c r="G16" s="256"/>
      <c r="H16" s="256"/>
      <c r="I16" s="256"/>
      <c r="J16" s="256"/>
      <c r="K16" s="256"/>
    </row>
    <row r="17" spans="1:11">
      <c r="A17" s="102"/>
      <c r="B17" s="105"/>
      <c r="C17" s="98"/>
      <c r="D17" s="81"/>
      <c r="E17" s="99"/>
      <c r="F17" s="255"/>
      <c r="G17" s="256"/>
      <c r="H17" s="256"/>
      <c r="I17" s="256"/>
      <c r="J17" s="256"/>
      <c r="K17" s="256"/>
    </row>
    <row r="18" spans="1:11">
      <c r="A18" s="102"/>
      <c r="B18" s="105"/>
      <c r="C18" s="98"/>
      <c r="D18" s="81"/>
      <c r="E18" s="99"/>
      <c r="F18" s="255"/>
      <c r="G18" s="256"/>
      <c r="H18" s="256"/>
      <c r="I18" s="256"/>
      <c r="J18" s="256"/>
      <c r="K18" s="256"/>
    </row>
    <row r="19" spans="1:11">
      <c r="A19" s="107" t="s">
        <v>215</v>
      </c>
      <c r="B19" s="105" t="s">
        <v>216</v>
      </c>
      <c r="C19" s="98"/>
      <c r="D19" s="81"/>
      <c r="E19" s="99"/>
      <c r="F19" s="255"/>
      <c r="G19" s="256"/>
      <c r="H19" s="256"/>
      <c r="I19" s="256"/>
      <c r="J19" s="256"/>
      <c r="K19" s="256"/>
    </row>
    <row r="20" spans="1:11">
      <c r="A20" s="102"/>
      <c r="B20" s="105"/>
      <c r="C20" s="98"/>
      <c r="D20" s="81"/>
      <c r="E20" s="99"/>
      <c r="F20" s="255"/>
      <c r="G20" s="256"/>
      <c r="H20" s="256"/>
      <c r="I20" s="256"/>
      <c r="J20" s="256"/>
      <c r="K20" s="256"/>
    </row>
    <row r="21" spans="1:11">
      <c r="A21" s="102"/>
      <c r="B21" s="105"/>
      <c r="C21" s="98"/>
      <c r="D21" s="81"/>
      <c r="E21" s="99"/>
      <c r="F21" s="255"/>
      <c r="G21" s="256"/>
      <c r="H21" s="256"/>
      <c r="I21" s="256"/>
      <c r="J21" s="256"/>
      <c r="K21" s="256"/>
    </row>
    <row r="22" spans="1:11" ht="30">
      <c r="A22" s="108" t="s">
        <v>217</v>
      </c>
      <c r="B22" s="105" t="s">
        <v>218</v>
      </c>
      <c r="C22" s="98"/>
      <c r="D22" s="81"/>
      <c r="E22" s="99"/>
      <c r="F22" s="255"/>
      <c r="G22" s="256"/>
      <c r="H22" s="256"/>
      <c r="I22" s="256"/>
      <c r="J22" s="256"/>
      <c r="K22" s="256"/>
    </row>
    <row r="23" spans="1:11" ht="30">
      <c r="A23" s="108" t="s">
        <v>219</v>
      </c>
      <c r="B23" s="105" t="s">
        <v>220</v>
      </c>
      <c r="C23" s="98">
        <v>359</v>
      </c>
      <c r="D23" s="81">
        <v>359</v>
      </c>
      <c r="E23" s="99">
        <v>298</v>
      </c>
      <c r="F23" s="255"/>
      <c r="G23" s="256"/>
      <c r="H23" s="256"/>
      <c r="I23" s="256"/>
      <c r="J23" s="256"/>
      <c r="K23" s="256"/>
    </row>
    <row r="24" spans="1:11">
      <c r="A24" s="104" t="s">
        <v>450</v>
      </c>
      <c r="B24" s="106" t="s">
        <v>221</v>
      </c>
      <c r="C24" s="101">
        <f>SUM(C7:C23)</f>
        <v>2386</v>
      </c>
      <c r="D24" s="101">
        <f t="shared" ref="D24:E24" si="0">SUM(D7:D23)</f>
        <v>2386</v>
      </c>
      <c r="E24" s="101">
        <f t="shared" si="0"/>
        <v>1402</v>
      </c>
      <c r="F24" s="257"/>
      <c r="G24" s="258"/>
      <c r="H24" s="258"/>
      <c r="I24" s="258"/>
      <c r="J24" s="258"/>
      <c r="K24" s="258"/>
    </row>
    <row r="25" spans="1:11">
      <c r="A25" s="107" t="s">
        <v>222</v>
      </c>
      <c r="B25" s="105" t="s">
        <v>223</v>
      </c>
      <c r="C25" s="98">
        <v>4900</v>
      </c>
      <c r="D25" s="81">
        <v>4400</v>
      </c>
      <c r="E25" s="99">
        <v>0</v>
      </c>
      <c r="F25" s="255"/>
      <c r="G25" s="256"/>
      <c r="H25" s="256"/>
      <c r="I25" s="256"/>
      <c r="J25" s="256"/>
      <c r="K25" s="256"/>
    </row>
    <row r="26" spans="1:11">
      <c r="A26" s="102"/>
      <c r="B26" s="105"/>
      <c r="C26" s="98"/>
      <c r="D26" s="81"/>
      <c r="E26" s="99"/>
      <c r="F26" s="255"/>
      <c r="G26" s="256"/>
      <c r="H26" s="256"/>
      <c r="I26" s="256"/>
      <c r="J26" s="256"/>
      <c r="K26" s="256"/>
    </row>
    <row r="27" spans="1:11">
      <c r="A27" s="102"/>
      <c r="B27" s="105"/>
      <c r="C27" s="98"/>
      <c r="D27" s="81"/>
      <c r="E27" s="99"/>
      <c r="F27" s="255"/>
      <c r="G27" s="256"/>
      <c r="H27" s="256"/>
      <c r="I27" s="256"/>
      <c r="J27" s="256"/>
      <c r="K27" s="256"/>
    </row>
    <row r="28" spans="1:11">
      <c r="A28" s="107" t="s">
        <v>224</v>
      </c>
      <c r="B28" s="105" t="s">
        <v>225</v>
      </c>
      <c r="C28" s="98"/>
      <c r="D28" s="81"/>
      <c r="E28" s="99"/>
      <c r="F28" s="255"/>
      <c r="G28" s="256"/>
      <c r="H28" s="256"/>
      <c r="I28" s="256"/>
      <c r="J28" s="256"/>
      <c r="K28" s="256"/>
    </row>
    <row r="29" spans="1:11">
      <c r="A29" s="102"/>
      <c r="B29" s="105"/>
      <c r="C29" s="98"/>
      <c r="D29" s="81"/>
      <c r="E29" s="99"/>
      <c r="F29" s="255"/>
      <c r="G29" s="256"/>
      <c r="H29" s="256"/>
      <c r="I29" s="256"/>
      <c r="J29" s="256"/>
      <c r="K29" s="256"/>
    </row>
    <row r="30" spans="1:11">
      <c r="A30" s="102"/>
      <c r="B30" s="105"/>
      <c r="C30" s="98"/>
      <c r="D30" s="81"/>
      <c r="E30" s="99"/>
      <c r="F30" s="255"/>
      <c r="G30" s="256"/>
      <c r="H30" s="256"/>
      <c r="I30" s="256"/>
      <c r="J30" s="256"/>
      <c r="K30" s="256"/>
    </row>
    <row r="31" spans="1:11">
      <c r="A31" s="107" t="s">
        <v>226</v>
      </c>
      <c r="B31" s="105" t="s">
        <v>227</v>
      </c>
      <c r="C31" s="98"/>
      <c r="D31" s="81"/>
      <c r="E31" s="99"/>
      <c r="F31" s="255"/>
      <c r="G31" s="256"/>
      <c r="H31" s="256"/>
      <c r="I31" s="256"/>
      <c r="J31" s="256"/>
      <c r="K31" s="256"/>
    </row>
    <row r="32" spans="1:11" ht="30">
      <c r="A32" s="107" t="s">
        <v>228</v>
      </c>
      <c r="B32" s="105" t="s">
        <v>229</v>
      </c>
      <c r="C32" s="98">
        <v>1221</v>
      </c>
      <c r="D32" s="81">
        <v>1221</v>
      </c>
      <c r="E32" s="99">
        <v>0</v>
      </c>
      <c r="F32" s="255"/>
      <c r="G32" s="256"/>
      <c r="H32" s="256"/>
      <c r="I32" s="256"/>
      <c r="J32" s="256"/>
      <c r="K32" s="256"/>
    </row>
    <row r="33" spans="1:11">
      <c r="A33" s="104" t="s">
        <v>451</v>
      </c>
      <c r="B33" s="106" t="s">
        <v>230</v>
      </c>
      <c r="C33" s="101">
        <f>SUM(C25:C32)</f>
        <v>6121</v>
      </c>
      <c r="D33" s="101">
        <f t="shared" ref="D33:E33" si="1">SUM(D25:D32)</f>
        <v>5621</v>
      </c>
      <c r="E33" s="101">
        <f t="shared" si="1"/>
        <v>0</v>
      </c>
      <c r="F33" s="257"/>
      <c r="G33" s="258"/>
      <c r="H33" s="258"/>
      <c r="I33" s="258"/>
      <c r="J33" s="258"/>
      <c r="K33" s="258"/>
    </row>
    <row r="35" spans="1:11">
      <c r="A35" s="4"/>
      <c r="B35" s="4"/>
      <c r="C35" s="4"/>
      <c r="D35" s="4"/>
      <c r="E35" s="4"/>
      <c r="F35" s="4"/>
      <c r="G35" s="4"/>
      <c r="H35" s="4"/>
      <c r="I35" s="4"/>
      <c r="J35" s="4"/>
    </row>
  </sheetData>
  <mergeCells count="8">
    <mergeCell ref="I5:K5"/>
    <mergeCell ref="B5:B6"/>
    <mergeCell ref="A5:A6"/>
    <mergeCell ref="A1:E1"/>
    <mergeCell ref="A2:E2"/>
    <mergeCell ref="A3:E3"/>
    <mergeCell ref="C5:E5"/>
    <mergeCell ref="F5:H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16"/>
  <sheetViews>
    <sheetView workbookViewId="0">
      <selection activeCell="A2" sqref="A2:D2"/>
    </sheetView>
  </sheetViews>
  <sheetFormatPr defaultRowHeight="15"/>
  <cols>
    <col min="1" max="1" width="36.42578125" customWidth="1"/>
    <col min="2" max="2" width="10.140625" customWidth="1"/>
    <col min="3" max="4" width="18.85546875" customWidth="1"/>
    <col min="5" max="6" width="17.28515625" customWidth="1"/>
    <col min="7" max="7" width="17.5703125" customWidth="1"/>
    <col min="8" max="8" width="17.7109375" customWidth="1"/>
    <col min="9" max="9" width="17.140625" customWidth="1"/>
    <col min="10" max="10" width="17.7109375" customWidth="1"/>
  </cols>
  <sheetData>
    <row r="1" spans="1:10">
      <c r="A1" s="374" t="s">
        <v>794</v>
      </c>
      <c r="B1" s="374"/>
      <c r="C1" s="374"/>
      <c r="D1" s="374"/>
      <c r="E1" s="78"/>
      <c r="F1" s="78"/>
      <c r="G1" s="78"/>
      <c r="H1" s="78"/>
      <c r="I1" s="78"/>
      <c r="J1" s="78"/>
    </row>
    <row r="2" spans="1:10" ht="42.75" customHeight="1">
      <c r="A2" s="370" t="s">
        <v>759</v>
      </c>
      <c r="B2" s="373"/>
      <c r="C2" s="373"/>
      <c r="D2" s="373"/>
      <c r="E2" s="226"/>
      <c r="F2" s="226"/>
      <c r="G2" s="226"/>
      <c r="H2" s="226"/>
      <c r="I2" s="226"/>
      <c r="J2" s="226"/>
    </row>
    <row r="3" spans="1:10" ht="23.25" customHeight="1">
      <c r="A3" s="372" t="s">
        <v>667</v>
      </c>
      <c r="B3" s="373"/>
      <c r="C3" s="373"/>
      <c r="D3" s="373"/>
      <c r="E3" s="41"/>
      <c r="F3" s="41"/>
      <c r="G3" s="41"/>
      <c r="H3" s="41"/>
      <c r="I3" s="41"/>
      <c r="J3" s="41"/>
    </row>
    <row r="4" spans="1:10" ht="18">
      <c r="A4" s="25"/>
    </row>
    <row r="5" spans="1:10">
      <c r="A5" s="403" t="s">
        <v>106</v>
      </c>
      <c r="B5" s="405" t="s">
        <v>107</v>
      </c>
      <c r="C5" s="406" t="s">
        <v>665</v>
      </c>
      <c r="D5" s="407"/>
      <c r="E5" s="408"/>
      <c r="F5" s="402"/>
      <c r="G5" s="397"/>
      <c r="H5" s="402"/>
      <c r="I5" s="397"/>
      <c r="J5" s="398"/>
    </row>
    <row r="6" spans="1:10">
      <c r="A6" s="404"/>
      <c r="B6" s="404"/>
      <c r="C6" s="3" t="s">
        <v>670</v>
      </c>
      <c r="D6" s="3" t="s">
        <v>695</v>
      </c>
      <c r="E6" s="192"/>
      <c r="F6" s="193"/>
      <c r="G6" s="193"/>
      <c r="H6" s="193"/>
      <c r="I6" s="193"/>
      <c r="J6" s="193"/>
    </row>
    <row r="7" spans="1:10">
      <c r="A7" s="19"/>
      <c r="B7" s="19"/>
      <c r="C7" s="19"/>
      <c r="D7" s="19"/>
      <c r="E7" s="194"/>
      <c r="F7" s="195"/>
      <c r="G7" s="195"/>
      <c r="H7" s="195"/>
      <c r="I7" s="195"/>
      <c r="J7" s="195"/>
    </row>
    <row r="8" spans="1:10">
      <c r="A8" s="81"/>
      <c r="B8" s="81"/>
      <c r="C8" s="81"/>
      <c r="D8" s="81"/>
      <c r="E8" s="194"/>
      <c r="F8" s="195"/>
      <c r="G8" s="195"/>
      <c r="H8" s="195"/>
      <c r="I8" s="195"/>
      <c r="J8" s="195"/>
    </row>
    <row r="9" spans="1:10">
      <c r="A9" s="81"/>
      <c r="B9" s="81"/>
      <c r="C9" s="81"/>
      <c r="D9" s="81"/>
      <c r="E9" s="194"/>
      <c r="F9" s="195"/>
      <c r="G9" s="195"/>
      <c r="H9" s="195"/>
      <c r="I9" s="195"/>
      <c r="J9" s="195"/>
    </row>
    <row r="10" spans="1:10">
      <c r="A10" s="81"/>
      <c r="B10" s="81"/>
      <c r="C10" s="81"/>
      <c r="D10" s="81"/>
      <c r="E10" s="194"/>
      <c r="F10" s="195"/>
      <c r="G10" s="195"/>
      <c r="H10" s="195"/>
      <c r="I10" s="195"/>
      <c r="J10" s="195"/>
    </row>
    <row r="11" spans="1:10">
      <c r="A11" s="196" t="s">
        <v>642</v>
      </c>
      <c r="B11" s="197" t="s">
        <v>673</v>
      </c>
      <c r="C11" s="90">
        <v>394</v>
      </c>
      <c r="D11" s="90">
        <v>167</v>
      </c>
      <c r="E11" s="194"/>
      <c r="F11" s="195"/>
      <c r="G11" s="195"/>
      <c r="H11" s="195"/>
      <c r="I11" s="195"/>
      <c r="J11" s="195"/>
    </row>
    <row r="12" spans="1:10">
      <c r="A12" s="26"/>
      <c r="B12" s="27"/>
      <c r="C12" s="81"/>
      <c r="D12" s="81"/>
      <c r="E12" s="194"/>
      <c r="F12" s="195"/>
      <c r="G12" s="195"/>
      <c r="H12" s="195"/>
      <c r="I12" s="195"/>
      <c r="J12" s="195"/>
    </row>
    <row r="13" spans="1:10">
      <c r="A13" s="26"/>
      <c r="B13" s="27"/>
      <c r="C13" s="81"/>
      <c r="D13" s="81"/>
      <c r="E13" s="194"/>
      <c r="F13" s="195"/>
      <c r="G13" s="195"/>
      <c r="H13" s="195"/>
      <c r="I13" s="195"/>
      <c r="J13" s="195"/>
    </row>
    <row r="14" spans="1:10">
      <c r="A14" s="26"/>
      <c r="B14" s="27"/>
      <c r="C14" s="81"/>
      <c r="D14" s="81"/>
      <c r="E14" s="194"/>
      <c r="F14" s="195"/>
      <c r="G14" s="195"/>
      <c r="H14" s="195"/>
      <c r="I14" s="195"/>
      <c r="J14" s="195"/>
    </row>
    <row r="15" spans="1:10">
      <c r="A15" s="26"/>
      <c r="B15" s="27"/>
      <c r="C15" s="81"/>
      <c r="D15" s="81"/>
      <c r="E15" s="194"/>
      <c r="F15" s="195"/>
      <c r="G15" s="195"/>
      <c r="H15" s="195"/>
      <c r="I15" s="195"/>
      <c r="J15" s="195"/>
    </row>
    <row r="16" spans="1:10">
      <c r="A16" s="196" t="s">
        <v>641</v>
      </c>
      <c r="B16" s="197" t="s">
        <v>673</v>
      </c>
      <c r="C16" s="90">
        <v>0</v>
      </c>
      <c r="D16" s="90">
        <v>0</v>
      </c>
      <c r="E16" s="194"/>
      <c r="F16" s="195"/>
      <c r="G16" s="195"/>
      <c r="H16" s="195"/>
      <c r="I16" s="195"/>
      <c r="J16" s="195"/>
    </row>
  </sheetData>
  <mergeCells count="9">
    <mergeCell ref="G5:H5"/>
    <mergeCell ref="I5:J5"/>
    <mergeCell ref="A1:D1"/>
    <mergeCell ref="A2:D2"/>
    <mergeCell ref="A3:D3"/>
    <mergeCell ref="A5:A6"/>
    <mergeCell ref="B5:B6"/>
    <mergeCell ref="C5:D5"/>
    <mergeCell ref="E5:F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73"/>
  <sheetViews>
    <sheetView workbookViewId="0">
      <selection activeCell="A2" sqref="A2:I2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6" width="21.42578125" customWidth="1"/>
    <col min="7" max="7" width="14.28515625" customWidth="1"/>
    <col min="8" max="8" width="15.28515625" customWidth="1"/>
    <col min="9" max="9" width="17" customWidth="1"/>
    <col min="10" max="10" width="16.28515625" customWidth="1"/>
  </cols>
  <sheetData>
    <row r="1" spans="1:10">
      <c r="A1" s="374" t="s">
        <v>795</v>
      </c>
      <c r="B1" s="374"/>
      <c r="C1" s="374"/>
      <c r="D1" s="374"/>
      <c r="E1" s="374"/>
      <c r="F1" s="374"/>
      <c r="G1" s="374"/>
      <c r="H1" s="374"/>
      <c r="I1" s="374"/>
      <c r="J1" s="374"/>
    </row>
    <row r="2" spans="1:10" ht="25.5" customHeight="1">
      <c r="A2" s="370" t="s">
        <v>759</v>
      </c>
      <c r="B2" s="371"/>
      <c r="C2" s="371"/>
      <c r="D2" s="371"/>
      <c r="E2" s="371"/>
      <c r="F2" s="371"/>
      <c r="G2" s="371"/>
      <c r="H2" s="371"/>
      <c r="I2" s="371"/>
    </row>
    <row r="3" spans="1:10" ht="82.5" customHeight="1">
      <c r="A3" s="409" t="s">
        <v>14</v>
      </c>
      <c r="B3" s="372"/>
      <c r="C3" s="372"/>
      <c r="D3" s="372"/>
      <c r="E3" s="372"/>
      <c r="F3" s="372"/>
      <c r="G3" s="372"/>
      <c r="H3" s="372"/>
      <c r="I3" s="372"/>
    </row>
    <row r="4" spans="1:10" ht="20.25" customHeight="1">
      <c r="A4" s="38"/>
      <c r="B4" s="39"/>
      <c r="C4" s="39"/>
      <c r="D4" s="39"/>
      <c r="E4" s="39"/>
      <c r="F4" s="39"/>
      <c r="G4" s="39"/>
      <c r="H4" s="39"/>
      <c r="I4" s="39"/>
    </row>
    <row r="5" spans="1:10" ht="86.25" customHeight="1">
      <c r="A5" s="2" t="s">
        <v>106</v>
      </c>
      <c r="B5" s="3" t="s">
        <v>107</v>
      </c>
      <c r="C5" s="34" t="s">
        <v>645</v>
      </c>
      <c r="D5" s="34" t="s">
        <v>646</v>
      </c>
      <c r="E5" s="34" t="s">
        <v>648</v>
      </c>
      <c r="F5" s="248"/>
      <c r="G5" s="252"/>
      <c r="H5" s="252"/>
      <c r="I5" s="252"/>
      <c r="J5" s="252"/>
    </row>
    <row r="6" spans="1:10">
      <c r="A6" s="12" t="s">
        <v>531</v>
      </c>
      <c r="B6" s="5" t="s">
        <v>369</v>
      </c>
      <c r="C6" s="23"/>
      <c r="D6" s="23"/>
      <c r="E6" s="35"/>
      <c r="F6" s="249"/>
      <c r="G6" s="253"/>
      <c r="H6" s="253"/>
      <c r="I6" s="253"/>
      <c r="J6" s="253"/>
    </row>
    <row r="7" spans="1:10">
      <c r="A7" s="28" t="s">
        <v>244</v>
      </c>
      <c r="B7" s="28" t="s">
        <v>369</v>
      </c>
      <c r="C7" s="23"/>
      <c r="D7" s="23"/>
      <c r="E7" s="23"/>
      <c r="F7" s="250"/>
      <c r="G7" s="253"/>
      <c r="H7" s="253"/>
      <c r="I7" s="253"/>
      <c r="J7" s="253"/>
    </row>
    <row r="8" spans="1:10" ht="30">
      <c r="A8" s="8" t="s">
        <v>370</v>
      </c>
      <c r="B8" s="5" t="s">
        <v>371</v>
      </c>
      <c r="C8" s="23"/>
      <c r="D8" s="23"/>
      <c r="E8" s="23"/>
      <c r="F8" s="250"/>
      <c r="G8" s="253"/>
      <c r="H8" s="253"/>
      <c r="I8" s="253"/>
      <c r="J8" s="253"/>
    </row>
    <row r="9" spans="1:10">
      <c r="A9" s="12" t="s">
        <v>572</v>
      </c>
      <c r="B9" s="5" t="s">
        <v>372</v>
      </c>
      <c r="C9" s="202"/>
      <c r="D9" s="202"/>
      <c r="E9" s="75"/>
      <c r="F9" s="250"/>
      <c r="G9" s="253"/>
      <c r="H9" s="253"/>
      <c r="I9" s="253"/>
      <c r="J9" s="253"/>
    </row>
    <row r="10" spans="1:10">
      <c r="A10" s="28" t="s">
        <v>244</v>
      </c>
      <c r="B10" s="28" t="s">
        <v>372</v>
      </c>
      <c r="C10" s="23"/>
      <c r="D10" s="23"/>
      <c r="E10" s="23"/>
      <c r="F10" s="250"/>
      <c r="G10" s="253"/>
      <c r="H10" s="253"/>
      <c r="I10" s="253"/>
      <c r="J10" s="253"/>
    </row>
    <row r="11" spans="1:10">
      <c r="A11" s="7" t="s">
        <v>551</v>
      </c>
      <c r="B11" s="6" t="s">
        <v>373</v>
      </c>
      <c r="C11" s="23"/>
      <c r="D11" s="23"/>
      <c r="E11" s="23"/>
      <c r="F11" s="250"/>
      <c r="G11" s="253"/>
      <c r="H11" s="253"/>
      <c r="I11" s="253"/>
      <c r="J11" s="253"/>
    </row>
    <row r="12" spans="1:10">
      <c r="A12" s="8" t="s">
        <v>573</v>
      </c>
      <c r="B12" s="5" t="s">
        <v>374</v>
      </c>
      <c r="C12" s="23"/>
      <c r="D12" s="23"/>
      <c r="E12" s="23"/>
      <c r="F12" s="250"/>
      <c r="G12" s="253"/>
      <c r="H12" s="253"/>
      <c r="I12" s="253"/>
      <c r="J12" s="253"/>
    </row>
    <row r="13" spans="1:10">
      <c r="A13" s="28" t="s">
        <v>252</v>
      </c>
      <c r="B13" s="28" t="s">
        <v>374</v>
      </c>
      <c r="C13" s="23"/>
      <c r="D13" s="23"/>
      <c r="E13" s="23"/>
      <c r="F13" s="250"/>
      <c r="G13" s="253"/>
      <c r="H13" s="253"/>
      <c r="I13" s="253"/>
      <c r="J13" s="253"/>
    </row>
    <row r="14" spans="1:10">
      <c r="A14" s="12" t="s">
        <v>375</v>
      </c>
      <c r="B14" s="5" t="s">
        <v>376</v>
      </c>
      <c r="C14" s="23"/>
      <c r="D14" s="23"/>
      <c r="E14" s="23"/>
      <c r="F14" s="250"/>
      <c r="G14" s="253"/>
      <c r="H14" s="253"/>
      <c r="I14" s="253"/>
      <c r="J14" s="253"/>
    </row>
    <row r="15" spans="1:10">
      <c r="A15" s="9" t="s">
        <v>574</v>
      </c>
      <c r="B15" s="5" t="s">
        <v>377</v>
      </c>
      <c r="C15" s="19"/>
      <c r="D15" s="19"/>
      <c r="E15" s="19"/>
      <c r="F15" s="251"/>
      <c r="G15" s="15"/>
      <c r="H15" s="15"/>
      <c r="I15" s="15"/>
      <c r="J15" s="15"/>
    </row>
    <row r="16" spans="1:10">
      <c r="A16" s="28" t="s">
        <v>253</v>
      </c>
      <c r="B16" s="28" t="s">
        <v>377</v>
      </c>
      <c r="C16" s="19"/>
      <c r="D16" s="19"/>
      <c r="E16" s="19"/>
      <c r="F16" s="251"/>
      <c r="G16" s="15"/>
      <c r="H16" s="15"/>
      <c r="I16" s="15"/>
      <c r="J16" s="15"/>
    </row>
    <row r="17" spans="1:10">
      <c r="A17" s="12" t="s">
        <v>378</v>
      </c>
      <c r="B17" s="5" t="s">
        <v>379</v>
      </c>
      <c r="C17" s="19"/>
      <c r="D17" s="19"/>
      <c r="E17" s="19"/>
      <c r="F17" s="251"/>
      <c r="G17" s="15"/>
      <c r="H17" s="15"/>
      <c r="I17" s="15"/>
      <c r="J17" s="15"/>
    </row>
    <row r="18" spans="1:10">
      <c r="A18" s="13" t="s">
        <v>552</v>
      </c>
      <c r="B18" s="6" t="s">
        <v>380</v>
      </c>
      <c r="C18" s="19"/>
      <c r="D18" s="19"/>
      <c r="E18" s="19"/>
      <c r="F18" s="251"/>
      <c r="G18" s="15"/>
      <c r="H18" s="15"/>
      <c r="I18" s="15"/>
      <c r="J18" s="15"/>
    </row>
    <row r="19" spans="1:10">
      <c r="A19" s="8" t="s">
        <v>395</v>
      </c>
      <c r="B19" s="5" t="s">
        <v>396</v>
      </c>
      <c r="C19" s="19"/>
      <c r="D19" s="19"/>
      <c r="E19" s="19"/>
      <c r="F19" s="251"/>
      <c r="G19" s="15"/>
      <c r="H19" s="15"/>
      <c r="I19" s="15"/>
      <c r="J19" s="15"/>
    </row>
    <row r="20" spans="1:10">
      <c r="A20" s="9" t="s">
        <v>397</v>
      </c>
      <c r="B20" s="5" t="s">
        <v>398</v>
      </c>
      <c r="C20" s="19"/>
      <c r="D20" s="19"/>
      <c r="E20" s="19"/>
      <c r="F20" s="251"/>
      <c r="G20" s="15"/>
      <c r="H20" s="15"/>
      <c r="I20" s="15"/>
      <c r="J20" s="15"/>
    </row>
    <row r="21" spans="1:10">
      <c r="A21" s="12" t="s">
        <v>399</v>
      </c>
      <c r="B21" s="5" t="s">
        <v>400</v>
      </c>
      <c r="C21" s="19"/>
      <c r="D21" s="19"/>
      <c r="E21" s="19"/>
      <c r="F21" s="251"/>
      <c r="G21" s="15"/>
      <c r="H21" s="15"/>
      <c r="I21" s="15"/>
      <c r="J21" s="15"/>
    </row>
    <row r="22" spans="1:10">
      <c r="A22" s="12" t="s">
        <v>536</v>
      </c>
      <c r="B22" s="5" t="s">
        <v>401</v>
      </c>
      <c r="C22" s="19"/>
      <c r="D22" s="19"/>
      <c r="E22" s="19"/>
      <c r="F22" s="251"/>
      <c r="G22" s="15"/>
      <c r="H22" s="15"/>
      <c r="I22" s="15"/>
      <c r="J22" s="15"/>
    </row>
    <row r="23" spans="1:10">
      <c r="A23" s="28" t="s">
        <v>278</v>
      </c>
      <c r="B23" s="28" t="s">
        <v>401</v>
      </c>
      <c r="C23" s="19"/>
      <c r="D23" s="19"/>
      <c r="E23" s="19"/>
      <c r="F23" s="251"/>
      <c r="G23" s="15"/>
      <c r="H23" s="15"/>
      <c r="I23" s="15"/>
      <c r="J23" s="15"/>
    </row>
    <row r="24" spans="1:10">
      <c r="A24" s="28" t="s">
        <v>279</v>
      </c>
      <c r="B24" s="28" t="s">
        <v>401</v>
      </c>
      <c r="C24" s="19"/>
      <c r="D24" s="19"/>
      <c r="E24" s="19"/>
      <c r="F24" s="251"/>
      <c r="G24" s="15"/>
      <c r="H24" s="15"/>
      <c r="I24" s="15"/>
      <c r="J24" s="15"/>
    </row>
    <row r="25" spans="1:10">
      <c r="A25" s="29" t="s">
        <v>280</v>
      </c>
      <c r="B25" s="29" t="s">
        <v>401</v>
      </c>
      <c r="C25" s="19"/>
      <c r="D25" s="19"/>
      <c r="E25" s="19"/>
      <c r="F25" s="251"/>
      <c r="G25" s="15"/>
      <c r="H25" s="15"/>
      <c r="I25" s="15"/>
      <c r="J25" s="15"/>
    </row>
    <row r="26" spans="1:10">
      <c r="A26" s="30" t="s">
        <v>555</v>
      </c>
      <c r="B26" s="22" t="s">
        <v>402</v>
      </c>
      <c r="C26" s="19"/>
      <c r="D26" s="19"/>
      <c r="E26" s="19"/>
      <c r="F26" s="251"/>
      <c r="G26" s="15"/>
      <c r="H26" s="15"/>
      <c r="I26" s="15"/>
      <c r="J26" s="15"/>
    </row>
    <row r="27" spans="1:10">
      <c r="A27" s="51"/>
      <c r="B27" s="52"/>
      <c r="F27" s="15"/>
    </row>
    <row r="28" spans="1:10" ht="24.75" customHeight="1">
      <c r="A28" s="2" t="s">
        <v>106</v>
      </c>
      <c r="B28" s="3">
        <v>2015</v>
      </c>
      <c r="C28" s="240">
        <v>2016</v>
      </c>
      <c r="D28" s="240">
        <v>2017</v>
      </c>
      <c r="E28" s="240">
        <v>2018</v>
      </c>
      <c r="F28" s="245"/>
    </row>
    <row r="29" spans="1:10" ht="31.5">
      <c r="A29" s="53" t="s">
        <v>694</v>
      </c>
      <c r="B29" s="22"/>
      <c r="C29" s="19"/>
      <c r="D29" s="19"/>
      <c r="E29" s="19"/>
      <c r="F29" s="15"/>
    </row>
    <row r="30" spans="1:10" ht="15.75">
      <c r="A30" s="54" t="s">
        <v>688</v>
      </c>
      <c r="B30" s="243"/>
      <c r="C30" s="242"/>
      <c r="D30" s="242"/>
      <c r="E30" s="242"/>
      <c r="F30" s="246"/>
    </row>
    <row r="31" spans="1:10" ht="31.5">
      <c r="A31" s="54" t="s">
        <v>689</v>
      </c>
      <c r="B31" s="243"/>
      <c r="C31" s="242"/>
      <c r="D31" s="242"/>
      <c r="E31" s="242"/>
      <c r="F31" s="246"/>
    </row>
    <row r="32" spans="1:10" ht="15.75">
      <c r="A32" s="54" t="s">
        <v>690</v>
      </c>
      <c r="B32" s="243"/>
      <c r="C32" s="242"/>
      <c r="D32" s="242"/>
      <c r="E32" s="242"/>
      <c r="F32" s="246"/>
    </row>
    <row r="33" spans="1:8" ht="31.5">
      <c r="A33" s="54" t="s">
        <v>691</v>
      </c>
      <c r="B33" s="243"/>
      <c r="C33" s="242"/>
      <c r="D33" s="242"/>
      <c r="E33" s="242"/>
      <c r="F33" s="246"/>
    </row>
    <row r="34" spans="1:8" ht="15.75">
      <c r="A34" s="54" t="s">
        <v>692</v>
      </c>
      <c r="B34" s="243"/>
      <c r="C34" s="242"/>
      <c r="D34" s="242"/>
      <c r="E34" s="242"/>
      <c r="F34" s="246"/>
    </row>
    <row r="35" spans="1:8" ht="15.75">
      <c r="A35" s="54" t="s">
        <v>693</v>
      </c>
      <c r="B35" s="243"/>
      <c r="C35" s="242"/>
      <c r="D35" s="242"/>
      <c r="E35" s="242"/>
      <c r="F35" s="246"/>
    </row>
    <row r="36" spans="1:8">
      <c r="A36" s="30" t="s">
        <v>669</v>
      </c>
      <c r="B36" s="241"/>
      <c r="C36" s="244"/>
      <c r="D36" s="244"/>
      <c r="E36" s="244"/>
      <c r="F36" s="247"/>
    </row>
    <row r="37" spans="1:8">
      <c r="A37" s="51"/>
      <c r="B37" s="52"/>
    </row>
    <row r="38" spans="1:8">
      <c r="A38" s="51"/>
      <c r="B38" s="52"/>
    </row>
    <row r="39" spans="1:8">
      <c r="A39" s="51"/>
      <c r="B39" s="52"/>
    </row>
    <row r="40" spans="1:8">
      <c r="A40" s="51"/>
      <c r="B40" s="52"/>
    </row>
    <row r="41" spans="1:8">
      <c r="A41" s="51"/>
      <c r="B41" s="52"/>
    </row>
    <row r="42" spans="1:8">
      <c r="A42" s="51"/>
      <c r="B42" s="52"/>
    </row>
    <row r="43" spans="1:8">
      <c r="A43" s="51"/>
      <c r="B43" s="52"/>
    </row>
    <row r="44" spans="1:8">
      <c r="A44" s="51"/>
      <c r="B44" s="52"/>
    </row>
    <row r="45" spans="1:8">
      <c r="A45" s="51"/>
      <c r="B45" s="52"/>
    </row>
    <row r="47" spans="1:8">
      <c r="A47" s="4"/>
      <c r="B47" s="4"/>
      <c r="C47" s="4"/>
      <c r="D47" s="4"/>
      <c r="E47" s="4"/>
      <c r="F47" s="4"/>
      <c r="G47" s="4"/>
      <c r="H47" s="4"/>
    </row>
    <row r="48" spans="1:8">
      <c r="A48" s="36" t="s">
        <v>649</v>
      </c>
      <c r="B48" s="4"/>
      <c r="C48" s="4"/>
      <c r="D48" s="4"/>
      <c r="E48" s="4"/>
      <c r="F48" s="4"/>
      <c r="G48" s="4"/>
      <c r="H48" s="4"/>
    </row>
    <row r="49" spans="1:9" ht="15.75">
      <c r="A49" s="37" t="s">
        <v>652</v>
      </c>
      <c r="B49" s="4"/>
      <c r="C49" s="4"/>
      <c r="D49" s="4"/>
      <c r="E49" s="4"/>
      <c r="F49" s="4"/>
      <c r="G49" s="4"/>
      <c r="H49" s="4"/>
    </row>
    <row r="50" spans="1:9" ht="15.75">
      <c r="A50" s="37" t="s">
        <v>653</v>
      </c>
      <c r="B50" s="4"/>
      <c r="C50" s="4"/>
      <c r="D50" s="4"/>
      <c r="E50" s="4"/>
      <c r="F50" s="4"/>
      <c r="G50" s="4"/>
      <c r="H50" s="4"/>
    </row>
    <row r="51" spans="1:9" ht="15.75">
      <c r="A51" s="37" t="s">
        <v>654</v>
      </c>
      <c r="B51" s="4"/>
      <c r="C51" s="4"/>
      <c r="D51" s="4"/>
      <c r="E51" s="4"/>
      <c r="F51" s="4"/>
      <c r="G51" s="4"/>
      <c r="H51" s="4"/>
    </row>
    <row r="52" spans="1:9" ht="15.75">
      <c r="A52" s="37" t="s">
        <v>655</v>
      </c>
      <c r="B52" s="4"/>
      <c r="C52" s="4"/>
      <c r="D52" s="4"/>
      <c r="E52" s="4"/>
      <c r="F52" s="4"/>
      <c r="G52" s="4"/>
      <c r="H52" s="4"/>
    </row>
    <row r="53" spans="1:9" ht="15.75">
      <c r="A53" s="37" t="s">
        <v>656</v>
      </c>
      <c r="B53" s="4"/>
      <c r="C53" s="4"/>
      <c r="D53" s="4"/>
      <c r="E53" s="4"/>
      <c r="F53" s="4"/>
      <c r="G53" s="4"/>
      <c r="H53" s="4"/>
    </row>
    <row r="54" spans="1:9">
      <c r="A54" s="36" t="s">
        <v>650</v>
      </c>
      <c r="B54" s="4"/>
      <c r="C54" s="4"/>
      <c r="D54" s="4"/>
      <c r="E54" s="4"/>
      <c r="F54" s="4"/>
      <c r="G54" s="4"/>
      <c r="H54" s="4"/>
    </row>
    <row r="55" spans="1:9">
      <c r="A55" s="4"/>
      <c r="B55" s="4"/>
      <c r="C55" s="4"/>
      <c r="D55" s="4"/>
      <c r="E55" s="4"/>
      <c r="F55" s="4"/>
      <c r="G55" s="4"/>
      <c r="H55" s="4"/>
    </row>
    <row r="56" spans="1:9" ht="45.75" customHeight="1">
      <c r="A56" s="410" t="s">
        <v>657</v>
      </c>
      <c r="B56" s="411"/>
      <c r="C56" s="411"/>
      <c r="D56" s="411"/>
      <c r="E56" s="411"/>
      <c r="F56" s="411"/>
      <c r="G56" s="411"/>
      <c r="H56" s="411"/>
      <c r="I56" s="411"/>
    </row>
    <row r="59" spans="1:9" ht="15.75">
      <c r="A59" s="31" t="s">
        <v>659</v>
      </c>
    </row>
    <row r="60" spans="1:9" ht="15.75">
      <c r="A60" s="37" t="s">
        <v>660</v>
      </c>
    </row>
    <row r="61" spans="1:9" ht="15.75">
      <c r="A61" s="37" t="s">
        <v>661</v>
      </c>
    </row>
    <row r="62" spans="1:9" ht="15.75">
      <c r="A62" s="37" t="s">
        <v>662</v>
      </c>
    </row>
    <row r="63" spans="1:9">
      <c r="A63" s="36" t="s">
        <v>658</v>
      </c>
    </row>
    <row r="64" spans="1:9" ht="15.75">
      <c r="A64" s="37" t="s">
        <v>663</v>
      </c>
    </row>
    <row r="66" spans="1:1" ht="15.75">
      <c r="A66" s="49" t="s">
        <v>686</v>
      </c>
    </row>
    <row r="67" spans="1:1" ht="15.75">
      <c r="A67" s="49" t="s">
        <v>687</v>
      </c>
    </row>
    <row r="68" spans="1:1" ht="15.75">
      <c r="A68" s="50" t="s">
        <v>688</v>
      </c>
    </row>
    <row r="69" spans="1:1" ht="15.75">
      <c r="A69" s="50" t="s">
        <v>689</v>
      </c>
    </row>
    <row r="70" spans="1:1" ht="15.75">
      <c r="A70" s="50" t="s">
        <v>690</v>
      </c>
    </row>
    <row r="71" spans="1:1" ht="15.75">
      <c r="A71" s="50" t="s">
        <v>691</v>
      </c>
    </row>
    <row r="72" spans="1:1" ht="15.75">
      <c r="A72" s="50" t="s">
        <v>692</v>
      </c>
    </row>
    <row r="73" spans="1:1" ht="15.75">
      <c r="A73" s="50" t="s">
        <v>693</v>
      </c>
    </row>
  </sheetData>
  <mergeCells count="4">
    <mergeCell ref="A3:I3"/>
    <mergeCell ref="A56:I56"/>
    <mergeCell ref="A2:I2"/>
    <mergeCell ref="A1:J1"/>
  </mergeCells>
  <phoneticPr fontId="0" type="noConversion"/>
  <hyperlinks>
    <hyperlink ref="A18" r:id="rId1" location="foot4" display="http://njt.hu/cgi_bin/njt_doc.cgi?docid=142896.245143 - foot4"/>
    <hyperlink ref="A48" r:id="rId2" location="foot4" display="http://njt.hu/cgi_bin/njt_doc.cgi?docid=142896.245143 - foot4"/>
    <hyperlink ref="A54" r:id="rId3" location="foot5" display="http://njt.hu/cgi_bin/njt_doc.cgi?docid=142896.245143 - foot5"/>
    <hyperlink ref="A63" r:id="rId4" location="foot53" display="http://njt.hu/cgi_bin/njt_doc.cgi?docid=139876.243471 - foot53"/>
  </hyperlink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5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L34"/>
  <sheetViews>
    <sheetView workbookViewId="0">
      <selection activeCell="A2" sqref="A2:L2"/>
    </sheetView>
  </sheetViews>
  <sheetFormatPr defaultRowHeight="1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8" width="22" customWidth="1"/>
    <col min="9" max="9" width="19.5703125" customWidth="1"/>
    <col min="10" max="10" width="16.42578125" customWidth="1"/>
    <col min="11" max="11" width="16.28515625" customWidth="1"/>
    <col min="12" max="12" width="26.85546875" customWidth="1"/>
  </cols>
  <sheetData>
    <row r="1" spans="1:12">
      <c r="A1" s="374" t="s">
        <v>796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</row>
    <row r="2" spans="1:12" ht="30" customHeight="1">
      <c r="A2" s="370" t="s">
        <v>759</v>
      </c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</row>
    <row r="3" spans="1:12" ht="27" customHeight="1">
      <c r="A3" s="372" t="s">
        <v>13</v>
      </c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</row>
    <row r="4" spans="1:12" ht="16.5" customHeight="1">
      <c r="A4" s="77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ht="61.5" customHeight="1">
      <c r="A5" s="2" t="s">
        <v>106</v>
      </c>
      <c r="B5" s="3" t="s">
        <v>107</v>
      </c>
      <c r="C5" s="34" t="s">
        <v>644</v>
      </c>
      <c r="D5" s="34" t="s">
        <v>9</v>
      </c>
      <c r="E5" s="34" t="s">
        <v>10</v>
      </c>
      <c r="F5" s="34" t="s">
        <v>11</v>
      </c>
      <c r="G5" s="34" t="s">
        <v>12</v>
      </c>
      <c r="H5" s="34" t="s">
        <v>647</v>
      </c>
      <c r="I5" s="34" t="s">
        <v>651</v>
      </c>
      <c r="J5" s="34" t="s">
        <v>645</v>
      </c>
      <c r="K5" s="34" t="s">
        <v>646</v>
      </c>
      <c r="L5" s="34" t="s">
        <v>600</v>
      </c>
    </row>
    <row r="6" spans="1:12">
      <c r="A6" s="43" t="s">
        <v>208</v>
      </c>
      <c r="B6" s="151" t="s">
        <v>209</v>
      </c>
      <c r="C6" s="151"/>
      <c r="D6" s="151"/>
      <c r="E6" s="81"/>
      <c r="F6" s="81"/>
      <c r="G6" s="81"/>
      <c r="H6" s="81"/>
      <c r="I6" s="81"/>
      <c r="J6" s="81"/>
      <c r="K6" s="81"/>
      <c r="L6" s="81"/>
    </row>
    <row r="7" spans="1:12">
      <c r="A7" s="43"/>
      <c r="B7" s="151"/>
      <c r="C7" s="151"/>
      <c r="D7" s="151"/>
      <c r="E7" s="81"/>
      <c r="F7" s="81"/>
      <c r="G7" s="81"/>
      <c r="H7" s="81"/>
      <c r="I7" s="81"/>
      <c r="J7" s="81"/>
      <c r="K7" s="81"/>
      <c r="L7" s="81"/>
    </row>
    <row r="8" spans="1:12">
      <c r="A8" s="43"/>
      <c r="B8" s="151"/>
      <c r="C8" s="151"/>
      <c r="D8" s="151"/>
      <c r="E8" s="81"/>
      <c r="F8" s="81"/>
      <c r="G8" s="81"/>
      <c r="H8" s="81"/>
      <c r="I8" s="81"/>
      <c r="J8" s="81"/>
      <c r="K8" s="81"/>
      <c r="L8" s="81"/>
    </row>
    <row r="9" spans="1:12">
      <c r="A9" s="43" t="s">
        <v>449</v>
      </c>
      <c r="B9" s="151" t="s">
        <v>210</v>
      </c>
      <c r="C9" s="151"/>
      <c r="D9" s="151"/>
      <c r="E9" s="81"/>
      <c r="F9" s="81"/>
      <c r="G9" s="81"/>
      <c r="H9" s="81"/>
      <c r="I9" s="81"/>
      <c r="J9" s="81"/>
      <c r="K9" s="81"/>
      <c r="L9" s="81"/>
    </row>
    <row r="10" spans="1:12">
      <c r="A10" s="43"/>
      <c r="B10" s="151"/>
      <c r="C10" s="151"/>
      <c r="D10" s="151"/>
      <c r="E10" s="81"/>
      <c r="F10" s="81"/>
      <c r="G10" s="81"/>
      <c r="H10" s="81"/>
      <c r="I10" s="81"/>
      <c r="J10" s="81"/>
      <c r="K10" s="81"/>
      <c r="L10" s="81"/>
    </row>
    <row r="11" spans="1:12">
      <c r="A11" s="43"/>
      <c r="B11" s="151"/>
      <c r="C11" s="151"/>
      <c r="D11" s="151"/>
      <c r="E11" s="81"/>
      <c r="F11" s="81"/>
      <c r="G11" s="81"/>
      <c r="H11" s="81"/>
      <c r="I11" s="81"/>
      <c r="J11" s="81"/>
      <c r="K11" s="81"/>
      <c r="L11" s="81"/>
    </row>
    <row r="12" spans="1:12">
      <c r="A12" s="44" t="s">
        <v>211</v>
      </c>
      <c r="B12" s="151" t="s">
        <v>212</v>
      </c>
      <c r="C12" s="151"/>
      <c r="D12" s="151"/>
      <c r="E12" s="81"/>
      <c r="F12" s="81"/>
      <c r="G12" s="81"/>
      <c r="H12" s="81"/>
      <c r="I12" s="81"/>
      <c r="J12" s="81"/>
      <c r="K12" s="81"/>
      <c r="L12" s="81"/>
    </row>
    <row r="13" spans="1:12">
      <c r="A13" s="44"/>
      <c r="B13" s="151"/>
      <c r="C13" s="151"/>
      <c r="D13" s="151"/>
      <c r="E13" s="81"/>
      <c r="F13" s="81"/>
      <c r="G13" s="81"/>
      <c r="H13" s="81"/>
      <c r="I13" s="81"/>
      <c r="J13" s="81"/>
      <c r="K13" s="81"/>
      <c r="L13" s="81"/>
    </row>
    <row r="14" spans="1:12">
      <c r="A14" s="44"/>
      <c r="B14" s="151"/>
      <c r="C14" s="151"/>
      <c r="D14" s="151"/>
      <c r="E14" s="81"/>
      <c r="F14" s="81"/>
      <c r="G14" s="81"/>
      <c r="H14" s="81"/>
      <c r="I14" s="81"/>
      <c r="J14" s="81"/>
      <c r="K14" s="81"/>
      <c r="L14" s="81"/>
    </row>
    <row r="15" spans="1:12">
      <c r="A15" s="43" t="s">
        <v>213</v>
      </c>
      <c r="B15" s="151" t="s">
        <v>214</v>
      </c>
      <c r="C15" s="151"/>
      <c r="D15" s="198"/>
      <c r="E15" s="198"/>
      <c r="F15" s="81"/>
      <c r="G15" s="81"/>
      <c r="H15" s="81"/>
      <c r="I15" s="201"/>
      <c r="J15" s="202"/>
      <c r="K15" s="202"/>
      <c r="L15" s="81"/>
    </row>
    <row r="16" spans="1:12">
      <c r="A16" s="43" t="s">
        <v>674</v>
      </c>
      <c r="B16" s="151"/>
      <c r="C16" s="151"/>
      <c r="D16" s="151"/>
      <c r="E16" s="151"/>
      <c r="F16" s="81"/>
      <c r="G16" s="81"/>
      <c r="H16" s="81"/>
      <c r="I16" s="81"/>
      <c r="J16" s="81"/>
      <c r="K16" s="81"/>
      <c r="L16" s="81"/>
    </row>
    <row r="17" spans="1:12">
      <c r="A17" s="43"/>
      <c r="B17" s="151"/>
      <c r="C17" s="151"/>
      <c r="D17" s="151"/>
      <c r="E17" s="151"/>
      <c r="F17" s="81"/>
      <c r="G17" s="81"/>
      <c r="H17" s="81"/>
      <c r="I17" s="81"/>
      <c r="J17" s="81"/>
      <c r="K17" s="81"/>
      <c r="L17" s="81"/>
    </row>
    <row r="18" spans="1:12">
      <c r="A18" s="43" t="s">
        <v>215</v>
      </c>
      <c r="B18" s="151" t="s">
        <v>216</v>
      </c>
      <c r="C18" s="151"/>
      <c r="D18" s="151"/>
      <c r="E18" s="151"/>
      <c r="F18" s="81"/>
      <c r="G18" s="81"/>
      <c r="H18" s="81"/>
      <c r="I18" s="81"/>
      <c r="J18" s="81"/>
      <c r="K18" s="81"/>
      <c r="L18" s="81"/>
    </row>
    <row r="19" spans="1:12">
      <c r="A19" s="43"/>
      <c r="B19" s="151"/>
      <c r="C19" s="151"/>
      <c r="D19" s="151"/>
      <c r="E19" s="151"/>
      <c r="F19" s="81"/>
      <c r="G19" s="81"/>
      <c r="H19" s="81"/>
      <c r="I19" s="81"/>
      <c r="J19" s="81"/>
      <c r="K19" s="81"/>
      <c r="L19" s="81"/>
    </row>
    <row r="20" spans="1:12">
      <c r="A20" s="43"/>
      <c r="B20" s="151"/>
      <c r="C20" s="151"/>
      <c r="D20" s="151"/>
      <c r="E20" s="151"/>
      <c r="F20" s="81"/>
      <c r="G20" s="81"/>
      <c r="H20" s="81"/>
      <c r="I20" s="81"/>
      <c r="J20" s="81"/>
      <c r="K20" s="81"/>
      <c r="L20" s="81"/>
    </row>
    <row r="21" spans="1:12">
      <c r="A21" s="44" t="s">
        <v>217</v>
      </c>
      <c r="B21" s="151" t="s">
        <v>218</v>
      </c>
      <c r="C21" s="151"/>
      <c r="D21" s="151"/>
      <c r="E21" s="151"/>
      <c r="F21" s="81"/>
      <c r="G21" s="81"/>
      <c r="H21" s="81"/>
      <c r="I21" s="81"/>
      <c r="J21" s="81"/>
      <c r="K21" s="81"/>
      <c r="L21" s="81"/>
    </row>
    <row r="22" spans="1:12" ht="30">
      <c r="A22" s="44" t="s">
        <v>219</v>
      </c>
      <c r="B22" s="151" t="s">
        <v>220</v>
      </c>
      <c r="C22" s="151"/>
      <c r="D22" s="198"/>
      <c r="E22" s="198"/>
      <c r="F22" s="200"/>
      <c r="G22" s="81"/>
      <c r="H22" s="81"/>
      <c r="I22" s="81"/>
      <c r="J22" s="81"/>
      <c r="K22" s="81"/>
      <c r="L22" s="81"/>
    </row>
    <row r="23" spans="1:12">
      <c r="A23" s="196" t="s">
        <v>450</v>
      </c>
      <c r="B23" s="197" t="s">
        <v>221</v>
      </c>
      <c r="C23" s="197"/>
      <c r="D23" s="199"/>
      <c r="E23" s="199"/>
      <c r="F23" s="90"/>
      <c r="G23" s="90"/>
      <c r="H23" s="83"/>
      <c r="I23" s="83"/>
      <c r="J23" s="83"/>
      <c r="K23" s="83"/>
      <c r="L23" s="83"/>
    </row>
    <row r="24" spans="1:12">
      <c r="A24" s="43" t="s">
        <v>222</v>
      </c>
      <c r="B24" s="151" t="s">
        <v>223</v>
      </c>
      <c r="C24" s="151"/>
      <c r="D24" s="151"/>
      <c r="E24" s="81"/>
      <c r="F24" s="81"/>
      <c r="G24" s="81"/>
      <c r="H24" s="81"/>
      <c r="I24" s="81"/>
      <c r="J24" s="81"/>
      <c r="K24" s="81"/>
      <c r="L24" s="81"/>
    </row>
    <row r="25" spans="1:12">
      <c r="A25" s="43"/>
      <c r="B25" s="151"/>
      <c r="C25" s="151"/>
      <c r="D25" s="151"/>
      <c r="E25" s="81"/>
      <c r="F25" s="81"/>
      <c r="G25" s="81"/>
      <c r="H25" s="81"/>
      <c r="I25" s="81"/>
      <c r="J25" s="81"/>
      <c r="K25" s="81"/>
      <c r="L25" s="81"/>
    </row>
    <row r="26" spans="1:12">
      <c r="A26" s="43"/>
      <c r="B26" s="151"/>
      <c r="C26" s="151"/>
      <c r="D26" s="151"/>
      <c r="E26" s="81"/>
      <c r="F26" s="81"/>
      <c r="G26" s="81"/>
      <c r="H26" s="81"/>
      <c r="I26" s="81"/>
      <c r="J26" s="81"/>
      <c r="K26" s="81"/>
      <c r="L26" s="81"/>
    </row>
    <row r="27" spans="1:12">
      <c r="A27" s="43" t="s">
        <v>224</v>
      </c>
      <c r="B27" s="151" t="s">
        <v>225</v>
      </c>
      <c r="C27" s="151"/>
      <c r="D27" s="151"/>
      <c r="E27" s="81"/>
      <c r="F27" s="81"/>
      <c r="G27" s="81"/>
      <c r="H27" s="81"/>
      <c r="I27" s="81"/>
      <c r="J27" s="81"/>
      <c r="K27" s="81"/>
      <c r="L27" s="81"/>
    </row>
    <row r="28" spans="1:12">
      <c r="A28" s="43"/>
      <c r="B28" s="151"/>
      <c r="C28" s="151"/>
      <c r="D28" s="151"/>
      <c r="E28" s="81"/>
      <c r="F28" s="81"/>
      <c r="G28" s="81"/>
      <c r="H28" s="81"/>
      <c r="I28" s="81"/>
      <c r="J28" s="81"/>
      <c r="K28" s="81"/>
      <c r="L28" s="81"/>
    </row>
    <row r="29" spans="1:12">
      <c r="A29" s="43"/>
      <c r="B29" s="151"/>
      <c r="C29" s="151"/>
      <c r="D29" s="151"/>
      <c r="E29" s="81"/>
      <c r="F29" s="81"/>
      <c r="G29" s="81"/>
      <c r="H29" s="81"/>
      <c r="I29" s="81"/>
      <c r="J29" s="81"/>
      <c r="K29" s="81"/>
      <c r="L29" s="81"/>
    </row>
    <row r="30" spans="1:12">
      <c r="A30" s="43" t="s">
        <v>226</v>
      </c>
      <c r="B30" s="151" t="s">
        <v>227</v>
      </c>
      <c r="C30" s="151"/>
      <c r="D30" s="151"/>
      <c r="E30" s="81"/>
      <c r="F30" s="81"/>
      <c r="G30" s="81"/>
      <c r="H30" s="81"/>
      <c r="I30" s="81"/>
      <c r="J30" s="81"/>
      <c r="K30" s="81"/>
      <c r="L30" s="81"/>
    </row>
    <row r="31" spans="1:12">
      <c r="A31" s="43"/>
      <c r="B31" s="151"/>
      <c r="C31" s="151"/>
      <c r="D31" s="151"/>
      <c r="E31" s="81"/>
      <c r="F31" s="81"/>
      <c r="G31" s="81"/>
      <c r="H31" s="81"/>
      <c r="I31" s="81"/>
      <c r="J31" s="81"/>
      <c r="K31" s="81"/>
      <c r="L31" s="81"/>
    </row>
    <row r="32" spans="1:12">
      <c r="A32" s="43"/>
      <c r="B32" s="151"/>
      <c r="C32" s="151"/>
      <c r="D32" s="151"/>
      <c r="E32" s="81"/>
      <c r="F32" s="81"/>
      <c r="G32" s="81"/>
      <c r="H32" s="81"/>
      <c r="I32" s="81"/>
      <c r="J32" s="81"/>
      <c r="K32" s="81"/>
      <c r="L32" s="81"/>
    </row>
    <row r="33" spans="1:12" ht="30">
      <c r="A33" s="43" t="s">
        <v>228</v>
      </c>
      <c r="B33" s="151" t="s">
        <v>229</v>
      </c>
      <c r="C33" s="151"/>
      <c r="D33" s="151"/>
      <c r="E33" s="81"/>
      <c r="F33" s="81"/>
      <c r="G33" s="81"/>
      <c r="H33" s="81"/>
      <c r="I33" s="81"/>
      <c r="J33" s="81"/>
      <c r="K33" s="81"/>
      <c r="L33" s="81"/>
    </row>
    <row r="34" spans="1:12">
      <c r="A34" s="196" t="s">
        <v>451</v>
      </c>
      <c r="B34" s="197" t="s">
        <v>230</v>
      </c>
      <c r="C34" s="197"/>
      <c r="D34" s="197"/>
      <c r="E34" s="83"/>
      <c r="F34" s="83"/>
      <c r="G34" s="83"/>
      <c r="H34" s="83"/>
      <c r="I34" s="83"/>
      <c r="J34" s="83"/>
      <c r="K34" s="83"/>
      <c r="L34" s="83"/>
    </row>
  </sheetData>
  <mergeCells count="3">
    <mergeCell ref="A3:L3"/>
    <mergeCell ref="A2:L2"/>
    <mergeCell ref="A1:L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H69"/>
  <sheetViews>
    <sheetView workbookViewId="0">
      <selection activeCell="D11" sqref="D11"/>
    </sheetView>
  </sheetViews>
  <sheetFormatPr defaultRowHeight="15"/>
  <cols>
    <col min="1" max="1" width="64.5703125" customWidth="1"/>
    <col min="2" max="2" width="11" customWidth="1"/>
    <col min="3" max="3" width="14.140625" customWidth="1"/>
    <col min="4" max="4" width="15.28515625" customWidth="1"/>
    <col min="5" max="5" width="13.28515625" customWidth="1"/>
    <col min="6" max="6" width="14.5703125" customWidth="1"/>
    <col min="7" max="8" width="12.85546875" customWidth="1"/>
  </cols>
  <sheetData>
    <row r="1" spans="1:8">
      <c r="A1" s="374" t="s">
        <v>797</v>
      </c>
      <c r="B1" s="374"/>
      <c r="C1" s="374"/>
      <c r="D1" s="374"/>
      <c r="E1" s="374"/>
      <c r="F1" s="374"/>
      <c r="G1" s="374"/>
      <c r="H1" s="374"/>
    </row>
    <row r="2" spans="1:8" ht="22.5" customHeight="1">
      <c r="A2" s="370" t="s">
        <v>759</v>
      </c>
      <c r="B2" s="373"/>
      <c r="C2" s="373"/>
      <c r="D2" s="373"/>
      <c r="E2" s="382"/>
      <c r="F2" s="382"/>
      <c r="G2" s="382"/>
      <c r="H2" s="382"/>
    </row>
    <row r="3" spans="1:8" ht="48.75" customHeight="1">
      <c r="A3" s="372" t="s">
        <v>682</v>
      </c>
      <c r="B3" s="373"/>
      <c r="C3" s="373"/>
      <c r="D3" s="381"/>
      <c r="E3" s="382"/>
      <c r="F3" s="382"/>
      <c r="G3" s="382"/>
      <c r="H3" s="382"/>
    </row>
    <row r="4" spans="1:8" ht="21" customHeight="1">
      <c r="A4" s="40"/>
      <c r="B4" s="41"/>
      <c r="C4" s="41"/>
    </row>
    <row r="5" spans="1:8" ht="51.75">
      <c r="A5" s="111" t="s">
        <v>643</v>
      </c>
      <c r="B5" s="212" t="s">
        <v>107</v>
      </c>
      <c r="C5" s="155" t="s">
        <v>675</v>
      </c>
      <c r="D5" s="96" t="s">
        <v>676</v>
      </c>
      <c r="E5" s="160" t="s">
        <v>15</v>
      </c>
      <c r="F5" s="94" t="s">
        <v>16</v>
      </c>
      <c r="G5" s="160" t="s">
        <v>17</v>
      </c>
      <c r="H5" s="94" t="s">
        <v>18</v>
      </c>
    </row>
    <row r="6" spans="1:8">
      <c r="A6" s="127" t="s">
        <v>459</v>
      </c>
      <c r="B6" s="140" t="s">
        <v>243</v>
      </c>
      <c r="C6" s="100"/>
      <c r="D6" s="84"/>
      <c r="E6" s="98"/>
      <c r="F6" s="99"/>
      <c r="G6" s="98"/>
      <c r="H6" s="99"/>
    </row>
    <row r="7" spans="1:8">
      <c r="A7" s="208" t="s">
        <v>244</v>
      </c>
      <c r="B7" s="213" t="s">
        <v>243</v>
      </c>
      <c r="C7" s="100"/>
      <c r="D7" s="84"/>
      <c r="E7" s="98"/>
      <c r="F7" s="99"/>
      <c r="G7" s="98"/>
      <c r="H7" s="99"/>
    </row>
    <row r="8" spans="1:8">
      <c r="A8" s="208" t="s">
        <v>245</v>
      </c>
      <c r="B8" s="213" t="s">
        <v>243</v>
      </c>
      <c r="C8" s="100"/>
      <c r="D8" s="84"/>
      <c r="E8" s="98"/>
      <c r="F8" s="99"/>
      <c r="G8" s="98"/>
      <c r="H8" s="99"/>
    </row>
    <row r="9" spans="1:8" ht="30">
      <c r="A9" s="127" t="s">
        <v>246</v>
      </c>
      <c r="B9" s="140" t="s">
        <v>247</v>
      </c>
      <c r="C9" s="100"/>
      <c r="D9" s="84"/>
      <c r="E9" s="98"/>
      <c r="F9" s="99"/>
      <c r="G9" s="98"/>
      <c r="H9" s="99"/>
    </row>
    <row r="10" spans="1:8">
      <c r="A10" s="127" t="s">
        <v>458</v>
      </c>
      <c r="B10" s="140" t="s">
        <v>248</v>
      </c>
      <c r="C10" s="100"/>
      <c r="D10" s="84"/>
      <c r="E10" s="98"/>
      <c r="F10" s="99"/>
      <c r="G10" s="98"/>
      <c r="H10" s="99"/>
    </row>
    <row r="11" spans="1:8">
      <c r="A11" s="208" t="s">
        <v>244</v>
      </c>
      <c r="B11" s="213" t="s">
        <v>248</v>
      </c>
      <c r="C11" s="100"/>
      <c r="D11" s="84"/>
      <c r="E11" s="98"/>
      <c r="F11" s="99"/>
      <c r="G11" s="98"/>
      <c r="H11" s="99"/>
    </row>
    <row r="12" spans="1:8">
      <c r="A12" s="208" t="s">
        <v>245</v>
      </c>
      <c r="B12" s="213" t="s">
        <v>249</v>
      </c>
      <c r="C12" s="100"/>
      <c r="D12" s="84"/>
      <c r="E12" s="98"/>
      <c r="F12" s="99"/>
      <c r="G12" s="98"/>
      <c r="H12" s="99"/>
    </row>
    <row r="13" spans="1:8">
      <c r="A13" s="209" t="s">
        <v>457</v>
      </c>
      <c r="B13" s="141" t="s">
        <v>250</v>
      </c>
      <c r="C13" s="100"/>
      <c r="D13" s="84"/>
      <c r="E13" s="98"/>
      <c r="F13" s="162"/>
      <c r="G13" s="161"/>
      <c r="H13" s="162"/>
    </row>
    <row r="14" spans="1:8">
      <c r="A14" s="128" t="s">
        <v>462</v>
      </c>
      <c r="B14" s="140" t="s">
        <v>251</v>
      </c>
      <c r="C14" s="100"/>
      <c r="D14" s="84"/>
      <c r="E14" s="98"/>
      <c r="F14" s="99"/>
      <c r="G14" s="98"/>
      <c r="H14" s="99"/>
    </row>
    <row r="15" spans="1:8">
      <c r="A15" s="208" t="s">
        <v>252</v>
      </c>
      <c r="B15" s="213" t="s">
        <v>251</v>
      </c>
      <c r="C15" s="100"/>
      <c r="D15" s="84"/>
      <c r="E15" s="98"/>
      <c r="F15" s="99"/>
      <c r="G15" s="98"/>
      <c r="H15" s="99"/>
    </row>
    <row r="16" spans="1:8">
      <c r="A16" s="208" t="s">
        <v>253</v>
      </c>
      <c r="B16" s="213" t="s">
        <v>251</v>
      </c>
      <c r="C16" s="100"/>
      <c r="D16" s="84"/>
      <c r="E16" s="98"/>
      <c r="F16" s="99"/>
      <c r="G16" s="98"/>
      <c r="H16" s="99"/>
    </row>
    <row r="17" spans="1:8">
      <c r="A17" s="128" t="s">
        <v>463</v>
      </c>
      <c r="B17" s="140" t="s">
        <v>254</v>
      </c>
      <c r="C17" s="100"/>
      <c r="D17" s="84"/>
      <c r="E17" s="98"/>
      <c r="F17" s="99"/>
      <c r="G17" s="98"/>
      <c r="H17" s="99"/>
    </row>
    <row r="18" spans="1:8">
      <c r="A18" s="208" t="s">
        <v>245</v>
      </c>
      <c r="B18" s="213" t="s">
        <v>254</v>
      </c>
      <c r="C18" s="100"/>
      <c r="D18" s="84"/>
      <c r="E18" s="98"/>
      <c r="F18" s="99"/>
      <c r="G18" s="98"/>
      <c r="H18" s="99"/>
    </row>
    <row r="19" spans="1:8">
      <c r="A19" s="85" t="s">
        <v>255</v>
      </c>
      <c r="B19" s="140" t="s">
        <v>256</v>
      </c>
      <c r="C19" s="100"/>
      <c r="D19" s="84"/>
      <c r="E19" s="98"/>
      <c r="F19" s="99"/>
      <c r="G19" s="98"/>
      <c r="H19" s="99"/>
    </row>
    <row r="20" spans="1:8">
      <c r="A20" s="85" t="s">
        <v>464</v>
      </c>
      <c r="B20" s="140" t="s">
        <v>257</v>
      </c>
      <c r="C20" s="100"/>
      <c r="D20" s="84"/>
      <c r="E20" s="98"/>
      <c r="F20" s="99"/>
      <c r="G20" s="98"/>
      <c r="H20" s="99"/>
    </row>
    <row r="21" spans="1:8">
      <c r="A21" s="208" t="s">
        <v>253</v>
      </c>
      <c r="B21" s="213" t="s">
        <v>257</v>
      </c>
      <c r="C21" s="100"/>
      <c r="D21" s="84"/>
      <c r="E21" s="98"/>
      <c r="F21" s="99"/>
      <c r="G21" s="98"/>
      <c r="H21" s="99"/>
    </row>
    <row r="22" spans="1:8">
      <c r="A22" s="208" t="s">
        <v>245</v>
      </c>
      <c r="B22" s="213" t="s">
        <v>257</v>
      </c>
      <c r="C22" s="100"/>
      <c r="D22" s="84"/>
      <c r="E22" s="98"/>
      <c r="F22" s="99"/>
      <c r="G22" s="98"/>
      <c r="H22" s="99"/>
    </row>
    <row r="23" spans="1:8">
      <c r="A23" s="210" t="s">
        <v>460</v>
      </c>
      <c r="B23" s="141" t="s">
        <v>258</v>
      </c>
      <c r="C23" s="100"/>
      <c r="D23" s="84"/>
      <c r="E23" s="98"/>
      <c r="F23" s="99"/>
      <c r="G23" s="98"/>
      <c r="H23" s="99"/>
    </row>
    <row r="24" spans="1:8">
      <c r="A24" s="128" t="s">
        <v>259</v>
      </c>
      <c r="B24" s="140" t="s">
        <v>260</v>
      </c>
      <c r="C24" s="100"/>
      <c r="D24" s="84"/>
      <c r="E24" s="98"/>
      <c r="F24" s="99"/>
      <c r="G24" s="98"/>
      <c r="H24" s="99"/>
    </row>
    <row r="25" spans="1:8">
      <c r="A25" s="128" t="s">
        <v>261</v>
      </c>
      <c r="B25" s="140" t="s">
        <v>262</v>
      </c>
      <c r="C25" s="100">
        <v>643</v>
      </c>
      <c r="D25" s="84">
        <v>0</v>
      </c>
      <c r="E25" s="98">
        <v>643</v>
      </c>
      <c r="F25" s="99">
        <v>0</v>
      </c>
      <c r="G25" s="98">
        <v>643</v>
      </c>
      <c r="H25" s="99">
        <v>0</v>
      </c>
    </row>
    <row r="26" spans="1:8">
      <c r="A26" s="128" t="s">
        <v>265</v>
      </c>
      <c r="B26" s="140" t="s">
        <v>266</v>
      </c>
      <c r="C26" s="100"/>
      <c r="D26" s="84"/>
      <c r="E26" s="98"/>
      <c r="F26" s="99"/>
      <c r="G26" s="98"/>
      <c r="H26" s="99"/>
    </row>
    <row r="27" spans="1:8">
      <c r="A27" s="128" t="s">
        <v>267</v>
      </c>
      <c r="B27" s="140" t="s">
        <v>268</v>
      </c>
      <c r="C27" s="100"/>
      <c r="D27" s="84"/>
      <c r="E27" s="98"/>
      <c r="F27" s="99"/>
      <c r="G27" s="98"/>
      <c r="H27" s="99"/>
    </row>
    <row r="28" spans="1:8">
      <c r="A28" s="128" t="s">
        <v>269</v>
      </c>
      <c r="B28" s="140" t="s">
        <v>270</v>
      </c>
      <c r="C28" s="100"/>
      <c r="D28" s="84"/>
      <c r="E28" s="98"/>
      <c r="F28" s="99"/>
      <c r="G28" s="98"/>
      <c r="H28" s="99"/>
    </row>
    <row r="29" spans="1:8">
      <c r="A29" s="211" t="s">
        <v>461</v>
      </c>
      <c r="B29" s="214" t="s">
        <v>271</v>
      </c>
      <c r="C29" s="204">
        <v>643</v>
      </c>
      <c r="D29" s="89">
        <v>0</v>
      </c>
      <c r="E29" s="205">
        <v>643</v>
      </c>
      <c r="F29" s="118">
        <f>F13</f>
        <v>0</v>
      </c>
      <c r="G29" s="205">
        <f>E29</f>
        <v>643</v>
      </c>
      <c r="H29" s="118">
        <f>H13</f>
        <v>0</v>
      </c>
    </row>
    <row r="30" spans="1:8">
      <c r="A30" s="128" t="s">
        <v>272</v>
      </c>
      <c r="B30" s="140" t="s">
        <v>273</v>
      </c>
      <c r="C30" s="100"/>
      <c r="D30" s="84"/>
      <c r="E30" s="98"/>
      <c r="F30" s="99"/>
      <c r="G30" s="98"/>
      <c r="H30" s="99"/>
    </row>
    <row r="31" spans="1:8">
      <c r="A31" s="127" t="s">
        <v>274</v>
      </c>
      <c r="B31" s="140" t="s">
        <v>275</v>
      </c>
      <c r="C31" s="100"/>
      <c r="D31" s="84"/>
      <c r="E31" s="98"/>
      <c r="F31" s="99"/>
      <c r="G31" s="98"/>
      <c r="H31" s="99"/>
    </row>
    <row r="32" spans="1:8">
      <c r="A32" s="128" t="s">
        <v>465</v>
      </c>
      <c r="B32" s="140" t="s">
        <v>276</v>
      </c>
      <c r="C32" s="100"/>
      <c r="D32" s="84"/>
      <c r="E32" s="98"/>
      <c r="F32" s="99"/>
      <c r="G32" s="98"/>
      <c r="H32" s="99"/>
    </row>
    <row r="33" spans="1:8">
      <c r="A33" s="208" t="s">
        <v>245</v>
      </c>
      <c r="B33" s="213" t="s">
        <v>276</v>
      </c>
      <c r="C33" s="100"/>
      <c r="D33" s="84"/>
      <c r="E33" s="98"/>
      <c r="F33" s="99"/>
      <c r="G33" s="98"/>
      <c r="H33" s="99"/>
    </row>
    <row r="34" spans="1:8">
      <c r="A34" s="128" t="s">
        <v>466</v>
      </c>
      <c r="B34" s="140" t="s">
        <v>277</v>
      </c>
      <c r="C34" s="100"/>
      <c r="D34" s="84"/>
      <c r="E34" s="98"/>
      <c r="F34" s="99"/>
      <c r="G34" s="98"/>
      <c r="H34" s="99"/>
    </row>
    <row r="35" spans="1:8">
      <c r="A35" s="208" t="s">
        <v>278</v>
      </c>
      <c r="B35" s="213" t="s">
        <v>277</v>
      </c>
      <c r="C35" s="100"/>
      <c r="D35" s="84"/>
      <c r="E35" s="98"/>
      <c r="F35" s="99"/>
      <c r="G35" s="98"/>
      <c r="H35" s="99"/>
    </row>
    <row r="36" spans="1:8">
      <c r="A36" s="208" t="s">
        <v>279</v>
      </c>
      <c r="B36" s="213" t="s">
        <v>277</v>
      </c>
      <c r="C36" s="100"/>
      <c r="D36" s="84"/>
      <c r="E36" s="98"/>
      <c r="F36" s="99"/>
      <c r="G36" s="98"/>
      <c r="H36" s="99"/>
    </row>
    <row r="37" spans="1:8">
      <c r="A37" s="208" t="s">
        <v>280</v>
      </c>
      <c r="B37" s="213" t="s">
        <v>277</v>
      </c>
      <c r="C37" s="100"/>
      <c r="D37" s="84"/>
      <c r="E37" s="98"/>
      <c r="F37" s="99"/>
      <c r="G37" s="98"/>
      <c r="H37" s="99"/>
    </row>
    <row r="38" spans="1:8">
      <c r="A38" s="208" t="s">
        <v>245</v>
      </c>
      <c r="B38" s="213" t="s">
        <v>277</v>
      </c>
      <c r="C38" s="100"/>
      <c r="D38" s="84"/>
      <c r="E38" s="98"/>
      <c r="F38" s="99"/>
      <c r="G38" s="98"/>
      <c r="H38" s="99"/>
    </row>
    <row r="39" spans="1:8">
      <c r="A39" s="211" t="s">
        <v>467</v>
      </c>
      <c r="B39" s="214" t="s">
        <v>281</v>
      </c>
      <c r="C39" s="204"/>
      <c r="D39" s="203"/>
      <c r="E39" s="206"/>
      <c r="F39" s="207"/>
      <c r="G39" s="206"/>
      <c r="H39" s="207"/>
    </row>
    <row r="42" spans="1:8" ht="51.75">
      <c r="A42" s="111" t="s">
        <v>643</v>
      </c>
      <c r="B42" s="212" t="s">
        <v>107</v>
      </c>
      <c r="C42" s="155" t="s">
        <v>675</v>
      </c>
      <c r="D42" s="96" t="s">
        <v>676</v>
      </c>
      <c r="E42" s="160" t="s">
        <v>15</v>
      </c>
      <c r="F42" s="94" t="s">
        <v>16</v>
      </c>
      <c r="G42" s="155" t="s">
        <v>17</v>
      </c>
      <c r="H42" s="94" t="s">
        <v>18</v>
      </c>
    </row>
    <row r="43" spans="1:8">
      <c r="A43" s="128" t="s">
        <v>531</v>
      </c>
      <c r="B43" s="140" t="s">
        <v>369</v>
      </c>
      <c r="C43" s="100"/>
      <c r="D43" s="84"/>
      <c r="E43" s="98"/>
      <c r="F43" s="99"/>
      <c r="G43" s="100"/>
      <c r="H43" s="99"/>
    </row>
    <row r="44" spans="1:8">
      <c r="A44" s="215" t="s">
        <v>244</v>
      </c>
      <c r="B44" s="219" t="s">
        <v>369</v>
      </c>
      <c r="C44" s="100"/>
      <c r="D44" s="84"/>
      <c r="E44" s="98"/>
      <c r="F44" s="99"/>
      <c r="G44" s="100"/>
      <c r="H44" s="99"/>
    </row>
    <row r="45" spans="1:8" ht="30">
      <c r="A45" s="127" t="s">
        <v>370</v>
      </c>
      <c r="B45" s="140" t="s">
        <v>371</v>
      </c>
      <c r="C45" s="100"/>
      <c r="D45" s="84"/>
      <c r="E45" s="98"/>
      <c r="F45" s="99"/>
      <c r="G45" s="100"/>
      <c r="H45" s="99"/>
    </row>
    <row r="46" spans="1:8">
      <c r="A46" s="128" t="s">
        <v>572</v>
      </c>
      <c r="B46" s="140" t="s">
        <v>372</v>
      </c>
      <c r="C46" s="100"/>
      <c r="D46" s="84"/>
      <c r="E46" s="98"/>
      <c r="F46" s="99"/>
      <c r="G46" s="100"/>
      <c r="H46" s="99"/>
    </row>
    <row r="47" spans="1:8">
      <c r="A47" s="215" t="s">
        <v>244</v>
      </c>
      <c r="B47" s="219" t="s">
        <v>372</v>
      </c>
      <c r="C47" s="100"/>
      <c r="D47" s="84"/>
      <c r="E47" s="98"/>
      <c r="F47" s="99"/>
      <c r="G47" s="100"/>
      <c r="H47" s="99"/>
    </row>
    <row r="48" spans="1:8">
      <c r="A48" s="209" t="s">
        <v>551</v>
      </c>
      <c r="B48" s="141" t="s">
        <v>373</v>
      </c>
      <c r="C48" s="100"/>
      <c r="D48" s="84"/>
      <c r="E48" s="98"/>
      <c r="F48" s="99"/>
      <c r="G48" s="100"/>
      <c r="H48" s="99"/>
    </row>
    <row r="49" spans="1:8">
      <c r="A49" s="127" t="s">
        <v>573</v>
      </c>
      <c r="B49" s="140" t="s">
        <v>374</v>
      </c>
      <c r="C49" s="100"/>
      <c r="D49" s="84"/>
      <c r="E49" s="98"/>
      <c r="F49" s="99"/>
      <c r="G49" s="100"/>
      <c r="H49" s="99"/>
    </row>
    <row r="50" spans="1:8">
      <c r="A50" s="215" t="s">
        <v>252</v>
      </c>
      <c r="B50" s="219" t="s">
        <v>374</v>
      </c>
      <c r="C50" s="100"/>
      <c r="D50" s="84"/>
      <c r="E50" s="98"/>
      <c r="F50" s="99"/>
      <c r="G50" s="100"/>
      <c r="H50" s="99"/>
    </row>
    <row r="51" spans="1:8">
      <c r="A51" s="128" t="s">
        <v>375</v>
      </c>
      <c r="B51" s="140" t="s">
        <v>376</v>
      </c>
      <c r="C51" s="100"/>
      <c r="D51" s="84"/>
      <c r="E51" s="98"/>
      <c r="F51" s="99"/>
      <c r="G51" s="100"/>
      <c r="H51" s="99"/>
    </row>
    <row r="52" spans="1:8">
      <c r="A52" s="85" t="s">
        <v>574</v>
      </c>
      <c r="B52" s="140" t="s">
        <v>377</v>
      </c>
      <c r="C52" s="100"/>
      <c r="D52" s="84"/>
      <c r="E52" s="98"/>
      <c r="F52" s="99"/>
      <c r="G52" s="100"/>
      <c r="H52" s="99"/>
    </row>
    <row r="53" spans="1:8">
      <c r="A53" s="215" t="s">
        <v>253</v>
      </c>
      <c r="B53" s="219" t="s">
        <v>377</v>
      </c>
      <c r="C53" s="100"/>
      <c r="D53" s="84"/>
      <c r="E53" s="98"/>
      <c r="F53" s="99"/>
      <c r="G53" s="100"/>
      <c r="H53" s="99"/>
    </row>
    <row r="54" spans="1:8">
      <c r="A54" s="128" t="s">
        <v>378</v>
      </c>
      <c r="B54" s="140" t="s">
        <v>379</v>
      </c>
      <c r="C54" s="100"/>
      <c r="D54" s="84"/>
      <c r="E54" s="98"/>
      <c r="F54" s="99"/>
      <c r="G54" s="100"/>
      <c r="H54" s="99"/>
    </row>
    <row r="55" spans="1:8">
      <c r="A55" s="210" t="s">
        <v>552</v>
      </c>
      <c r="B55" s="141" t="s">
        <v>380</v>
      </c>
      <c r="C55" s="100"/>
      <c r="D55" s="84"/>
      <c r="E55" s="98"/>
      <c r="F55" s="99"/>
      <c r="G55" s="100"/>
      <c r="H55" s="99"/>
    </row>
    <row r="56" spans="1:8">
      <c r="A56" s="210" t="s">
        <v>384</v>
      </c>
      <c r="B56" s="141" t="s">
        <v>385</v>
      </c>
      <c r="C56" s="100">
        <v>0</v>
      </c>
      <c r="D56" s="84">
        <v>0</v>
      </c>
      <c r="E56" s="98">
        <v>0</v>
      </c>
      <c r="F56" s="99">
        <v>0</v>
      </c>
      <c r="G56" s="100">
        <v>0</v>
      </c>
      <c r="H56" s="99">
        <v>0</v>
      </c>
    </row>
    <row r="57" spans="1:8">
      <c r="A57" s="210" t="s">
        <v>386</v>
      </c>
      <c r="B57" s="141" t="s">
        <v>387</v>
      </c>
      <c r="C57" s="100"/>
      <c r="D57" s="84"/>
      <c r="E57" s="98"/>
      <c r="F57" s="99"/>
      <c r="G57" s="100"/>
      <c r="H57" s="99"/>
    </row>
    <row r="58" spans="1:8">
      <c r="A58" s="210" t="s">
        <v>390</v>
      </c>
      <c r="B58" s="141" t="s">
        <v>391</v>
      </c>
      <c r="C58" s="100"/>
      <c r="D58" s="84"/>
      <c r="E58" s="98"/>
      <c r="F58" s="99"/>
      <c r="G58" s="100"/>
      <c r="H58" s="99"/>
    </row>
    <row r="59" spans="1:8">
      <c r="A59" s="209" t="s">
        <v>664</v>
      </c>
      <c r="B59" s="141" t="s">
        <v>392</v>
      </c>
      <c r="C59" s="100"/>
      <c r="D59" s="84"/>
      <c r="E59" s="98"/>
      <c r="F59" s="99"/>
      <c r="G59" s="100"/>
      <c r="H59" s="99"/>
    </row>
    <row r="60" spans="1:8">
      <c r="A60" s="86" t="s">
        <v>393</v>
      </c>
      <c r="B60" s="141" t="s">
        <v>392</v>
      </c>
      <c r="C60" s="100"/>
      <c r="D60" s="84"/>
      <c r="E60" s="98"/>
      <c r="F60" s="99"/>
      <c r="G60" s="100"/>
      <c r="H60" s="99"/>
    </row>
    <row r="61" spans="1:8">
      <c r="A61" s="216" t="s">
        <v>554</v>
      </c>
      <c r="B61" s="220" t="s">
        <v>394</v>
      </c>
      <c r="C61" s="222"/>
      <c r="D61" s="223"/>
      <c r="E61" s="259">
        <f>E56</f>
        <v>0</v>
      </c>
      <c r="F61" s="169">
        <f>F48</f>
        <v>0</v>
      </c>
      <c r="G61" s="260">
        <f>G56</f>
        <v>0</v>
      </c>
      <c r="H61" s="169">
        <f>H48</f>
        <v>0</v>
      </c>
    </row>
    <row r="62" spans="1:8">
      <c r="A62" s="127" t="s">
        <v>395</v>
      </c>
      <c r="B62" s="140" t="s">
        <v>396</v>
      </c>
      <c r="C62" s="100"/>
      <c r="D62" s="84"/>
      <c r="E62" s="98"/>
      <c r="F62" s="99"/>
      <c r="G62" s="100"/>
      <c r="H62" s="99"/>
    </row>
    <row r="63" spans="1:8">
      <c r="A63" s="85" t="s">
        <v>397</v>
      </c>
      <c r="B63" s="140" t="s">
        <v>398</v>
      </c>
      <c r="C63" s="100"/>
      <c r="D63" s="84"/>
      <c r="E63" s="98"/>
      <c r="F63" s="99"/>
      <c r="G63" s="100"/>
      <c r="H63" s="99"/>
    </row>
    <row r="64" spans="1:8">
      <c r="A64" s="128" t="s">
        <v>399</v>
      </c>
      <c r="B64" s="140" t="s">
        <v>400</v>
      </c>
      <c r="C64" s="100"/>
      <c r="D64" s="84"/>
      <c r="E64" s="98"/>
      <c r="F64" s="99"/>
      <c r="G64" s="100"/>
      <c r="H64" s="99"/>
    </row>
    <row r="65" spans="1:8">
      <c r="A65" s="128" t="s">
        <v>536</v>
      </c>
      <c r="B65" s="140" t="s">
        <v>401</v>
      </c>
      <c r="C65" s="100"/>
      <c r="D65" s="84"/>
      <c r="E65" s="98"/>
      <c r="F65" s="99"/>
      <c r="G65" s="100"/>
      <c r="H65" s="99"/>
    </row>
    <row r="66" spans="1:8">
      <c r="A66" s="215" t="s">
        <v>278</v>
      </c>
      <c r="B66" s="219" t="s">
        <v>401</v>
      </c>
      <c r="C66" s="100"/>
      <c r="D66" s="84"/>
      <c r="E66" s="98"/>
      <c r="F66" s="99"/>
      <c r="G66" s="100"/>
      <c r="H66" s="99"/>
    </row>
    <row r="67" spans="1:8">
      <c r="A67" s="215" t="s">
        <v>279</v>
      </c>
      <c r="B67" s="219" t="s">
        <v>401</v>
      </c>
      <c r="C67" s="100"/>
      <c r="D67" s="84"/>
      <c r="E67" s="98"/>
      <c r="F67" s="99"/>
      <c r="G67" s="100"/>
      <c r="H67" s="99"/>
    </row>
    <row r="68" spans="1:8">
      <c r="A68" s="217" t="s">
        <v>280</v>
      </c>
      <c r="B68" s="221" t="s">
        <v>401</v>
      </c>
      <c r="C68" s="100"/>
      <c r="D68" s="84"/>
      <c r="E68" s="98"/>
      <c r="F68" s="99"/>
      <c r="G68" s="100"/>
      <c r="H68" s="99"/>
    </row>
    <row r="69" spans="1:8">
      <c r="A69" s="218" t="s">
        <v>555</v>
      </c>
      <c r="B69" s="220" t="s">
        <v>402</v>
      </c>
      <c r="C69" s="222"/>
      <c r="D69" s="223"/>
      <c r="E69" s="224"/>
      <c r="F69" s="225"/>
      <c r="G69" s="222"/>
      <c r="H69" s="225"/>
    </row>
  </sheetData>
  <mergeCells count="3">
    <mergeCell ref="A2:H2"/>
    <mergeCell ref="A3:H3"/>
    <mergeCell ref="A1:H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2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115"/>
  <sheetViews>
    <sheetView workbookViewId="0">
      <selection activeCell="A2" sqref="A2:E2"/>
    </sheetView>
  </sheetViews>
  <sheetFormatPr defaultRowHeight="1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</cols>
  <sheetData>
    <row r="1" spans="1:5">
      <c r="A1" s="374" t="s">
        <v>798</v>
      </c>
      <c r="B1" s="374"/>
      <c r="C1" s="374"/>
      <c r="D1" s="374"/>
      <c r="E1" s="374"/>
    </row>
    <row r="2" spans="1:5" ht="27" customHeight="1">
      <c r="A2" s="370" t="s">
        <v>759</v>
      </c>
      <c r="B2" s="371"/>
      <c r="C2" s="371"/>
      <c r="D2" s="382"/>
      <c r="E2" s="382"/>
    </row>
    <row r="3" spans="1:5" ht="27" customHeight="1">
      <c r="A3" s="372" t="s">
        <v>683</v>
      </c>
      <c r="B3" s="373"/>
      <c r="C3" s="373"/>
      <c r="D3" s="382"/>
      <c r="E3" s="382"/>
    </row>
    <row r="4" spans="1:5" ht="19.5" customHeight="1">
      <c r="A4" s="40"/>
      <c r="B4" s="41"/>
      <c r="C4" s="41"/>
    </row>
    <row r="5" spans="1:5" ht="26.25">
      <c r="A5" s="111" t="s">
        <v>643</v>
      </c>
      <c r="B5" s="212" t="s">
        <v>107</v>
      </c>
      <c r="C5" s="279" t="s">
        <v>670</v>
      </c>
      <c r="D5" s="56" t="s">
        <v>695</v>
      </c>
      <c r="E5" s="280" t="s">
        <v>696</v>
      </c>
    </row>
    <row r="6" spans="1:5">
      <c r="A6" s="85" t="s">
        <v>611</v>
      </c>
      <c r="B6" s="266" t="s">
        <v>197</v>
      </c>
      <c r="C6" s="98"/>
      <c r="D6" s="81"/>
      <c r="E6" s="99"/>
    </row>
    <row r="7" spans="1:5">
      <c r="A7" s="85" t="s">
        <v>612</v>
      </c>
      <c r="B7" s="266" t="s">
        <v>197</v>
      </c>
      <c r="C7" s="98"/>
      <c r="D7" s="81"/>
      <c r="E7" s="99"/>
    </row>
    <row r="8" spans="1:5" ht="30">
      <c r="A8" s="85" t="s">
        <v>613</v>
      </c>
      <c r="B8" s="266" t="s">
        <v>197</v>
      </c>
      <c r="C8" s="98"/>
      <c r="D8" s="81"/>
      <c r="E8" s="99"/>
    </row>
    <row r="9" spans="1:5">
      <c r="A9" s="85" t="s">
        <v>614</v>
      </c>
      <c r="B9" s="266" t="s">
        <v>197</v>
      </c>
      <c r="C9" s="98"/>
      <c r="D9" s="81"/>
      <c r="E9" s="99"/>
    </row>
    <row r="10" spans="1:5">
      <c r="A10" s="85" t="s">
        <v>615</v>
      </c>
      <c r="B10" s="266" t="s">
        <v>197</v>
      </c>
      <c r="C10" s="98"/>
      <c r="D10" s="81"/>
      <c r="E10" s="99"/>
    </row>
    <row r="11" spans="1:5">
      <c r="A11" s="85" t="s">
        <v>616</v>
      </c>
      <c r="B11" s="266" t="s">
        <v>197</v>
      </c>
      <c r="C11" s="98"/>
      <c r="D11" s="81"/>
      <c r="E11" s="99"/>
    </row>
    <row r="12" spans="1:5">
      <c r="A12" s="85" t="s">
        <v>617</v>
      </c>
      <c r="B12" s="266" t="s">
        <v>197</v>
      </c>
      <c r="C12" s="98"/>
      <c r="D12" s="81"/>
      <c r="E12" s="99"/>
    </row>
    <row r="13" spans="1:5">
      <c r="A13" s="85" t="s">
        <v>618</v>
      </c>
      <c r="B13" s="266" t="s">
        <v>197</v>
      </c>
      <c r="C13" s="98"/>
      <c r="D13" s="81"/>
      <c r="E13" s="99"/>
    </row>
    <row r="14" spans="1:5">
      <c r="A14" s="85" t="s">
        <v>619</v>
      </c>
      <c r="B14" s="266" t="s">
        <v>197</v>
      </c>
      <c r="C14" s="98"/>
      <c r="D14" s="81"/>
      <c r="E14" s="99"/>
    </row>
    <row r="15" spans="1:5">
      <c r="A15" s="85" t="s">
        <v>620</v>
      </c>
      <c r="B15" s="266" t="s">
        <v>197</v>
      </c>
      <c r="C15" s="98"/>
      <c r="D15" s="81"/>
      <c r="E15" s="99"/>
    </row>
    <row r="16" spans="1:5" ht="25.5">
      <c r="A16" s="209" t="s">
        <v>443</v>
      </c>
      <c r="B16" s="267" t="s">
        <v>197</v>
      </c>
      <c r="C16" s="98"/>
      <c r="D16" s="81"/>
      <c r="E16" s="99"/>
    </row>
    <row r="17" spans="1:5">
      <c r="A17" s="85" t="s">
        <v>611</v>
      </c>
      <c r="B17" s="266" t="s">
        <v>198</v>
      </c>
      <c r="C17" s="98"/>
      <c r="D17" s="81"/>
      <c r="E17" s="99"/>
    </row>
    <row r="18" spans="1:5">
      <c r="A18" s="85" t="s">
        <v>612</v>
      </c>
      <c r="B18" s="266" t="s">
        <v>198</v>
      </c>
      <c r="C18" s="98"/>
      <c r="D18" s="81"/>
      <c r="E18" s="99"/>
    </row>
    <row r="19" spans="1:5" ht="30">
      <c r="A19" s="85" t="s">
        <v>613</v>
      </c>
      <c r="B19" s="266" t="s">
        <v>198</v>
      </c>
      <c r="C19" s="98"/>
      <c r="D19" s="81"/>
      <c r="E19" s="99"/>
    </row>
    <row r="20" spans="1:5">
      <c r="A20" s="85" t="s">
        <v>614</v>
      </c>
      <c r="B20" s="266" t="s">
        <v>198</v>
      </c>
      <c r="C20" s="98"/>
      <c r="D20" s="81"/>
      <c r="E20" s="99"/>
    </row>
    <row r="21" spans="1:5">
      <c r="A21" s="85" t="s">
        <v>615</v>
      </c>
      <c r="B21" s="266" t="s">
        <v>198</v>
      </c>
      <c r="C21" s="98"/>
      <c r="D21" s="81"/>
      <c r="E21" s="99"/>
    </row>
    <row r="22" spans="1:5">
      <c r="A22" s="85" t="s">
        <v>616</v>
      </c>
      <c r="B22" s="266" t="s">
        <v>198</v>
      </c>
      <c r="C22" s="98"/>
      <c r="D22" s="81"/>
      <c r="E22" s="99"/>
    </row>
    <row r="23" spans="1:5">
      <c r="A23" s="85" t="s">
        <v>617</v>
      </c>
      <c r="B23" s="266" t="s">
        <v>198</v>
      </c>
      <c r="C23" s="98"/>
      <c r="D23" s="81"/>
      <c r="E23" s="99"/>
    </row>
    <row r="24" spans="1:5">
      <c r="A24" s="85" t="s">
        <v>618</v>
      </c>
      <c r="B24" s="266" t="s">
        <v>198</v>
      </c>
      <c r="C24" s="98"/>
      <c r="D24" s="81"/>
      <c r="E24" s="99"/>
    </row>
    <row r="25" spans="1:5">
      <c r="A25" s="85" t="s">
        <v>619</v>
      </c>
      <c r="B25" s="266" t="s">
        <v>198</v>
      </c>
      <c r="C25" s="98"/>
      <c r="D25" s="81"/>
      <c r="E25" s="99"/>
    </row>
    <row r="26" spans="1:5">
      <c r="A26" s="85" t="s">
        <v>620</v>
      </c>
      <c r="B26" s="266" t="s">
        <v>198</v>
      </c>
      <c r="C26" s="98"/>
      <c r="D26" s="81"/>
      <c r="E26" s="99"/>
    </row>
    <row r="27" spans="1:5" ht="25.5">
      <c r="A27" s="209" t="s">
        <v>444</v>
      </c>
      <c r="B27" s="267" t="s">
        <v>198</v>
      </c>
      <c r="C27" s="98"/>
      <c r="D27" s="81"/>
      <c r="E27" s="99"/>
    </row>
    <row r="28" spans="1:5">
      <c r="A28" s="85" t="s">
        <v>611</v>
      </c>
      <c r="B28" s="266" t="s">
        <v>199</v>
      </c>
      <c r="C28" s="98"/>
      <c r="D28" s="81"/>
      <c r="E28" s="99"/>
    </row>
    <row r="29" spans="1:5">
      <c r="A29" s="85" t="s">
        <v>612</v>
      </c>
      <c r="B29" s="266" t="s">
        <v>199</v>
      </c>
      <c r="C29" s="98"/>
      <c r="D29" s="81"/>
      <c r="E29" s="99"/>
    </row>
    <row r="30" spans="1:5" ht="30">
      <c r="A30" s="85" t="s">
        <v>613</v>
      </c>
      <c r="B30" s="266" t="s">
        <v>199</v>
      </c>
      <c r="C30" s="98"/>
      <c r="D30" s="81"/>
      <c r="E30" s="99"/>
    </row>
    <row r="31" spans="1:5">
      <c r="A31" s="85" t="s">
        <v>614</v>
      </c>
      <c r="B31" s="266" t="s">
        <v>199</v>
      </c>
      <c r="C31" s="98"/>
      <c r="D31" s="81"/>
      <c r="E31" s="99"/>
    </row>
    <row r="32" spans="1:5">
      <c r="A32" s="85" t="s">
        <v>615</v>
      </c>
      <c r="B32" s="266" t="s">
        <v>199</v>
      </c>
      <c r="C32" s="98"/>
      <c r="D32" s="81"/>
      <c r="E32" s="99"/>
    </row>
    <row r="33" spans="1:5">
      <c r="A33" s="85" t="s">
        <v>616</v>
      </c>
      <c r="B33" s="266" t="s">
        <v>199</v>
      </c>
      <c r="C33" s="98"/>
      <c r="D33" s="81"/>
      <c r="E33" s="99"/>
    </row>
    <row r="34" spans="1:5">
      <c r="A34" s="85" t="s">
        <v>617</v>
      </c>
      <c r="B34" s="266" t="s">
        <v>199</v>
      </c>
      <c r="C34" s="98">
        <v>706</v>
      </c>
      <c r="D34" s="81">
        <v>706</v>
      </c>
      <c r="E34" s="99">
        <v>376</v>
      </c>
    </row>
    <row r="35" spans="1:5">
      <c r="A35" s="85" t="s">
        <v>618</v>
      </c>
      <c r="B35" s="266" t="s">
        <v>199</v>
      </c>
      <c r="C35" s="98"/>
      <c r="D35" s="81"/>
      <c r="E35" s="99"/>
    </row>
    <row r="36" spans="1:5">
      <c r="A36" s="85" t="s">
        <v>619</v>
      </c>
      <c r="B36" s="266" t="s">
        <v>199</v>
      </c>
      <c r="C36" s="98"/>
      <c r="D36" s="81"/>
      <c r="E36" s="99"/>
    </row>
    <row r="37" spans="1:5">
      <c r="A37" s="85" t="s">
        <v>620</v>
      </c>
      <c r="B37" s="266" t="s">
        <v>199</v>
      </c>
      <c r="C37" s="98"/>
      <c r="D37" s="81"/>
      <c r="E37" s="99"/>
    </row>
    <row r="38" spans="1:5">
      <c r="A38" s="209" t="s">
        <v>445</v>
      </c>
      <c r="B38" s="267" t="s">
        <v>199</v>
      </c>
      <c r="C38" s="161">
        <v>706</v>
      </c>
      <c r="D38" s="75">
        <f>D34+D33</f>
        <v>706</v>
      </c>
      <c r="E38" s="162">
        <f>E34+E33</f>
        <v>376</v>
      </c>
    </row>
    <row r="39" spans="1:5">
      <c r="A39" s="85" t="s">
        <v>621</v>
      </c>
      <c r="B39" s="140" t="s">
        <v>201</v>
      </c>
      <c r="C39" s="98"/>
      <c r="D39" s="81"/>
      <c r="E39" s="99"/>
    </row>
    <row r="40" spans="1:5">
      <c r="A40" s="85" t="s">
        <v>622</v>
      </c>
      <c r="B40" s="140" t="s">
        <v>201</v>
      </c>
      <c r="C40" s="98"/>
      <c r="D40" s="81"/>
      <c r="E40" s="99"/>
    </row>
    <row r="41" spans="1:5">
      <c r="A41" s="85" t="s">
        <v>623</v>
      </c>
      <c r="B41" s="140" t="s">
        <v>201</v>
      </c>
      <c r="C41" s="98">
        <v>200</v>
      </c>
      <c r="D41" s="81">
        <v>256</v>
      </c>
      <c r="E41" s="99">
        <v>216</v>
      </c>
    </row>
    <row r="42" spans="1:5">
      <c r="A42" s="121" t="s">
        <v>624</v>
      </c>
      <c r="B42" s="140" t="s">
        <v>201</v>
      </c>
      <c r="C42" s="98"/>
      <c r="D42" s="81"/>
      <c r="E42" s="99"/>
    </row>
    <row r="43" spans="1:5">
      <c r="A43" s="121" t="s">
        <v>625</v>
      </c>
      <c r="B43" s="140" t="s">
        <v>201</v>
      </c>
      <c r="C43" s="98"/>
      <c r="D43" s="81"/>
      <c r="E43" s="99"/>
    </row>
    <row r="44" spans="1:5">
      <c r="A44" s="121" t="s">
        <v>626</v>
      </c>
      <c r="B44" s="140" t="s">
        <v>201</v>
      </c>
      <c r="C44" s="98"/>
      <c r="D44" s="81"/>
      <c r="E44" s="99"/>
    </row>
    <row r="45" spans="1:5">
      <c r="A45" s="85" t="s">
        <v>627</v>
      </c>
      <c r="B45" s="140" t="s">
        <v>201</v>
      </c>
      <c r="C45" s="98"/>
      <c r="D45" s="81"/>
      <c r="E45" s="99"/>
    </row>
    <row r="46" spans="1:5">
      <c r="A46" s="85" t="s">
        <v>628</v>
      </c>
      <c r="B46" s="140" t="s">
        <v>201</v>
      </c>
      <c r="C46" s="98"/>
      <c r="D46" s="81"/>
      <c r="E46" s="99"/>
    </row>
    <row r="47" spans="1:5">
      <c r="A47" s="85" t="s">
        <v>629</v>
      </c>
      <c r="B47" s="140" t="s">
        <v>201</v>
      </c>
      <c r="C47" s="98"/>
      <c r="D47" s="81"/>
      <c r="E47" s="99"/>
    </row>
    <row r="48" spans="1:5">
      <c r="A48" s="85" t="s">
        <v>630</v>
      </c>
      <c r="B48" s="140" t="s">
        <v>201</v>
      </c>
      <c r="C48" s="98"/>
      <c r="D48" s="81"/>
      <c r="E48" s="99"/>
    </row>
    <row r="49" spans="1:5" ht="25.5">
      <c r="A49" s="209" t="s">
        <v>446</v>
      </c>
      <c r="B49" s="267" t="s">
        <v>201</v>
      </c>
      <c r="C49" s="161">
        <v>200</v>
      </c>
      <c r="D49" s="75">
        <v>256</v>
      </c>
      <c r="E49" s="162">
        <v>216</v>
      </c>
    </row>
    <row r="50" spans="1:5">
      <c r="A50" s="85" t="s">
        <v>621</v>
      </c>
      <c r="B50" s="140" t="s">
        <v>206</v>
      </c>
      <c r="C50" s="98"/>
      <c r="D50" s="81"/>
      <c r="E50" s="99"/>
    </row>
    <row r="51" spans="1:5">
      <c r="A51" s="85" t="s">
        <v>622</v>
      </c>
      <c r="B51" s="140" t="s">
        <v>206</v>
      </c>
      <c r="C51" s="98">
        <v>15</v>
      </c>
      <c r="D51" s="81">
        <v>103</v>
      </c>
      <c r="E51" s="99">
        <v>93</v>
      </c>
    </row>
    <row r="52" spans="1:5">
      <c r="A52" s="85" t="s">
        <v>623</v>
      </c>
      <c r="B52" s="140" t="s">
        <v>206</v>
      </c>
      <c r="C52" s="98"/>
      <c r="D52" s="81"/>
      <c r="E52" s="99"/>
    </row>
    <row r="53" spans="1:5">
      <c r="A53" s="121" t="s">
        <v>624</v>
      </c>
      <c r="B53" s="140" t="s">
        <v>206</v>
      </c>
      <c r="C53" s="98"/>
      <c r="D53" s="81"/>
      <c r="E53" s="99"/>
    </row>
    <row r="54" spans="1:5">
      <c r="A54" s="121" t="s">
        <v>625</v>
      </c>
      <c r="B54" s="140" t="s">
        <v>206</v>
      </c>
      <c r="C54" s="98"/>
      <c r="D54" s="81"/>
      <c r="E54" s="99"/>
    </row>
    <row r="55" spans="1:5">
      <c r="A55" s="121" t="s">
        <v>626</v>
      </c>
      <c r="B55" s="140" t="s">
        <v>206</v>
      </c>
      <c r="C55" s="98"/>
      <c r="D55" s="81"/>
      <c r="E55" s="99"/>
    </row>
    <row r="56" spans="1:5">
      <c r="A56" s="85" t="s">
        <v>627</v>
      </c>
      <c r="B56" s="140" t="s">
        <v>206</v>
      </c>
      <c r="C56" s="98"/>
      <c r="D56" s="81"/>
      <c r="E56" s="99"/>
    </row>
    <row r="57" spans="1:5">
      <c r="A57" s="85" t="s">
        <v>631</v>
      </c>
      <c r="B57" s="140" t="s">
        <v>206</v>
      </c>
      <c r="C57" s="98"/>
      <c r="D57" s="81"/>
      <c r="E57" s="99"/>
    </row>
    <row r="58" spans="1:5">
      <c r="A58" s="85" t="s">
        <v>629</v>
      </c>
      <c r="B58" s="140" t="s">
        <v>206</v>
      </c>
      <c r="C58" s="98"/>
      <c r="D58" s="81"/>
      <c r="E58" s="99"/>
    </row>
    <row r="59" spans="1:5">
      <c r="A59" s="85" t="s">
        <v>630</v>
      </c>
      <c r="B59" s="140" t="s">
        <v>206</v>
      </c>
      <c r="C59" s="98"/>
      <c r="D59" s="81"/>
      <c r="E59" s="99"/>
    </row>
    <row r="60" spans="1:5">
      <c r="A60" s="86" t="s">
        <v>447</v>
      </c>
      <c r="B60" s="267" t="s">
        <v>206</v>
      </c>
      <c r="C60" s="114">
        <f>C51</f>
        <v>15</v>
      </c>
      <c r="D60" s="24">
        <f>D51</f>
        <v>103</v>
      </c>
      <c r="E60" s="115">
        <f>E51</f>
        <v>93</v>
      </c>
    </row>
    <row r="61" spans="1:5">
      <c r="A61" s="85" t="s">
        <v>611</v>
      </c>
      <c r="B61" s="266" t="s">
        <v>233</v>
      </c>
      <c r="C61" s="98"/>
      <c r="D61" s="81"/>
      <c r="E61" s="99"/>
    </row>
    <row r="62" spans="1:5">
      <c r="A62" s="85" t="s">
        <v>612</v>
      </c>
      <c r="B62" s="266" t="s">
        <v>233</v>
      </c>
      <c r="C62" s="98"/>
      <c r="D62" s="81"/>
      <c r="E62" s="99"/>
    </row>
    <row r="63" spans="1:5" ht="30">
      <c r="A63" s="85" t="s">
        <v>613</v>
      </c>
      <c r="B63" s="266" t="s">
        <v>233</v>
      </c>
      <c r="C63" s="98"/>
      <c r="D63" s="81"/>
      <c r="E63" s="99"/>
    </row>
    <row r="64" spans="1:5">
      <c r="A64" s="85" t="s">
        <v>614</v>
      </c>
      <c r="B64" s="266" t="s">
        <v>233</v>
      </c>
      <c r="C64" s="98"/>
      <c r="D64" s="81"/>
      <c r="E64" s="99"/>
    </row>
    <row r="65" spans="1:5">
      <c r="A65" s="85" t="s">
        <v>615</v>
      </c>
      <c r="B65" s="266" t="s">
        <v>233</v>
      </c>
      <c r="C65" s="98"/>
      <c r="D65" s="81"/>
      <c r="E65" s="99"/>
    </row>
    <row r="66" spans="1:5">
      <c r="A66" s="85" t="s">
        <v>616</v>
      </c>
      <c r="B66" s="266" t="s">
        <v>233</v>
      </c>
      <c r="C66" s="98"/>
      <c r="D66" s="81"/>
      <c r="E66" s="99"/>
    </row>
    <row r="67" spans="1:5">
      <c r="A67" s="85" t="s">
        <v>617</v>
      </c>
      <c r="B67" s="266" t="s">
        <v>233</v>
      </c>
      <c r="C67" s="98"/>
      <c r="D67" s="81"/>
      <c r="E67" s="99"/>
    </row>
    <row r="68" spans="1:5">
      <c r="A68" s="85" t="s">
        <v>618</v>
      </c>
      <c r="B68" s="266" t="s">
        <v>233</v>
      </c>
      <c r="C68" s="98"/>
      <c r="D68" s="81"/>
      <c r="E68" s="99"/>
    </row>
    <row r="69" spans="1:5">
      <c r="A69" s="85" t="s">
        <v>619</v>
      </c>
      <c r="B69" s="266" t="s">
        <v>233</v>
      </c>
      <c r="C69" s="98"/>
      <c r="D69" s="81"/>
      <c r="E69" s="99"/>
    </row>
    <row r="70" spans="1:5">
      <c r="A70" s="85" t="s">
        <v>620</v>
      </c>
      <c r="B70" s="266" t="s">
        <v>233</v>
      </c>
      <c r="C70" s="98"/>
      <c r="D70" s="81"/>
      <c r="E70" s="99"/>
    </row>
    <row r="71" spans="1:5" ht="25.5">
      <c r="A71" s="209" t="s">
        <v>456</v>
      </c>
      <c r="B71" s="267" t="s">
        <v>233</v>
      </c>
      <c r="C71" s="98"/>
      <c r="D71" s="81"/>
      <c r="E71" s="99"/>
    </row>
    <row r="72" spans="1:5">
      <c r="A72" s="85" t="s">
        <v>611</v>
      </c>
      <c r="B72" s="266" t="s">
        <v>234</v>
      </c>
      <c r="C72" s="98"/>
      <c r="D72" s="81"/>
      <c r="E72" s="99"/>
    </row>
    <row r="73" spans="1:5">
      <c r="A73" s="85" t="s">
        <v>612</v>
      </c>
      <c r="B73" s="266" t="s">
        <v>234</v>
      </c>
      <c r="C73" s="98"/>
      <c r="D73" s="81"/>
      <c r="E73" s="99"/>
    </row>
    <row r="74" spans="1:5" ht="30">
      <c r="A74" s="85" t="s">
        <v>613</v>
      </c>
      <c r="B74" s="266" t="s">
        <v>234</v>
      </c>
      <c r="C74" s="98"/>
      <c r="D74" s="81"/>
      <c r="E74" s="99"/>
    </row>
    <row r="75" spans="1:5">
      <c r="A75" s="85" t="s">
        <v>614</v>
      </c>
      <c r="B75" s="266" t="s">
        <v>234</v>
      </c>
      <c r="C75" s="98"/>
      <c r="D75" s="81"/>
      <c r="E75" s="99"/>
    </row>
    <row r="76" spans="1:5">
      <c r="A76" s="85" t="s">
        <v>615</v>
      </c>
      <c r="B76" s="266" t="s">
        <v>234</v>
      </c>
      <c r="C76" s="98"/>
      <c r="D76" s="81"/>
      <c r="E76" s="99"/>
    </row>
    <row r="77" spans="1:5">
      <c r="A77" s="85" t="s">
        <v>616</v>
      </c>
      <c r="B77" s="266" t="s">
        <v>234</v>
      </c>
      <c r="C77" s="98"/>
      <c r="D77" s="81"/>
      <c r="E77" s="99"/>
    </row>
    <row r="78" spans="1:5">
      <c r="A78" s="85" t="s">
        <v>617</v>
      </c>
      <c r="B78" s="266" t="s">
        <v>234</v>
      </c>
      <c r="C78" s="98"/>
      <c r="D78" s="81"/>
      <c r="E78" s="99"/>
    </row>
    <row r="79" spans="1:5">
      <c r="A79" s="85" t="s">
        <v>618</v>
      </c>
      <c r="B79" s="266" t="s">
        <v>234</v>
      </c>
      <c r="C79" s="98"/>
      <c r="D79" s="81"/>
      <c r="E79" s="99"/>
    </row>
    <row r="80" spans="1:5">
      <c r="A80" s="85" t="s">
        <v>619</v>
      </c>
      <c r="B80" s="266" t="s">
        <v>234</v>
      </c>
      <c r="C80" s="98"/>
      <c r="D80" s="81"/>
      <c r="E80" s="99"/>
    </row>
    <row r="81" spans="1:5">
      <c r="A81" s="85" t="s">
        <v>620</v>
      </c>
      <c r="B81" s="266" t="s">
        <v>234</v>
      </c>
      <c r="C81" s="98"/>
      <c r="D81" s="81"/>
      <c r="E81" s="99"/>
    </row>
    <row r="82" spans="1:5" ht="25.5">
      <c r="A82" s="209" t="s">
        <v>455</v>
      </c>
      <c r="B82" s="267" t="s">
        <v>234</v>
      </c>
      <c r="C82" s="98"/>
      <c r="D82" s="81"/>
      <c r="E82" s="99"/>
    </row>
    <row r="83" spans="1:5">
      <c r="A83" s="85" t="s">
        <v>611</v>
      </c>
      <c r="B83" s="266" t="s">
        <v>235</v>
      </c>
      <c r="C83" s="98"/>
      <c r="D83" s="81"/>
      <c r="E83" s="99"/>
    </row>
    <row r="84" spans="1:5">
      <c r="A84" s="85" t="s">
        <v>612</v>
      </c>
      <c r="B84" s="266" t="s">
        <v>235</v>
      </c>
      <c r="C84" s="98"/>
      <c r="D84" s="81"/>
      <c r="E84" s="99"/>
    </row>
    <row r="85" spans="1:5" ht="30">
      <c r="A85" s="85" t="s">
        <v>613</v>
      </c>
      <c r="B85" s="266" t="s">
        <v>235</v>
      </c>
      <c r="C85" s="98"/>
      <c r="D85" s="81"/>
      <c r="E85" s="99"/>
    </row>
    <row r="86" spans="1:5">
      <c r="A86" s="85" t="s">
        <v>614</v>
      </c>
      <c r="B86" s="266" t="s">
        <v>235</v>
      </c>
      <c r="C86" s="98"/>
      <c r="D86" s="81"/>
      <c r="E86" s="99"/>
    </row>
    <row r="87" spans="1:5">
      <c r="A87" s="85" t="s">
        <v>615</v>
      </c>
      <c r="B87" s="266" t="s">
        <v>235</v>
      </c>
      <c r="C87" s="98"/>
      <c r="D87" s="81"/>
      <c r="E87" s="99"/>
    </row>
    <row r="88" spans="1:5">
      <c r="A88" s="85" t="s">
        <v>616</v>
      </c>
      <c r="B88" s="266" t="s">
        <v>235</v>
      </c>
      <c r="C88" s="98"/>
      <c r="D88" s="81"/>
      <c r="E88" s="99"/>
    </row>
    <row r="89" spans="1:5">
      <c r="A89" s="85" t="s">
        <v>617</v>
      </c>
      <c r="B89" s="266" t="s">
        <v>235</v>
      </c>
      <c r="C89" s="98"/>
      <c r="D89" s="81"/>
      <c r="E89" s="99"/>
    </row>
    <row r="90" spans="1:5">
      <c r="A90" s="85" t="s">
        <v>618</v>
      </c>
      <c r="B90" s="266" t="s">
        <v>235</v>
      </c>
      <c r="C90" s="98"/>
      <c r="D90" s="81"/>
      <c r="E90" s="99"/>
    </row>
    <row r="91" spans="1:5">
      <c r="A91" s="85" t="s">
        <v>619</v>
      </c>
      <c r="B91" s="266" t="s">
        <v>235</v>
      </c>
      <c r="C91" s="98"/>
      <c r="D91" s="81"/>
      <c r="E91" s="99"/>
    </row>
    <row r="92" spans="1:5">
      <c r="A92" s="85" t="s">
        <v>620</v>
      </c>
      <c r="B92" s="266" t="s">
        <v>235</v>
      </c>
      <c r="C92" s="98"/>
      <c r="D92" s="81"/>
      <c r="E92" s="99"/>
    </row>
    <row r="93" spans="1:5">
      <c r="A93" s="209" t="s">
        <v>454</v>
      </c>
      <c r="B93" s="267" t="s">
        <v>235</v>
      </c>
      <c r="C93" s="98"/>
      <c r="D93" s="81"/>
      <c r="E93" s="99"/>
    </row>
    <row r="94" spans="1:5">
      <c r="A94" s="85" t="s">
        <v>621</v>
      </c>
      <c r="B94" s="140" t="s">
        <v>237</v>
      </c>
      <c r="C94" s="98"/>
      <c r="D94" s="81"/>
      <c r="E94" s="99"/>
    </row>
    <row r="95" spans="1:5">
      <c r="A95" s="85" t="s">
        <v>622</v>
      </c>
      <c r="B95" s="266" t="s">
        <v>237</v>
      </c>
      <c r="C95" s="98"/>
      <c r="D95" s="81"/>
      <c r="E95" s="99"/>
    </row>
    <row r="96" spans="1:5">
      <c r="A96" s="85" t="s">
        <v>623</v>
      </c>
      <c r="B96" s="140" t="s">
        <v>237</v>
      </c>
      <c r="C96" s="98"/>
      <c r="D96" s="81">
        <v>500</v>
      </c>
      <c r="E96" s="99">
        <v>500</v>
      </c>
    </row>
    <row r="97" spans="1:5">
      <c r="A97" s="121" t="s">
        <v>624</v>
      </c>
      <c r="B97" s="266" t="s">
        <v>237</v>
      </c>
      <c r="C97" s="98"/>
      <c r="D97" s="81"/>
      <c r="E97" s="99"/>
    </row>
    <row r="98" spans="1:5">
      <c r="A98" s="121" t="s">
        <v>625</v>
      </c>
      <c r="B98" s="140" t="s">
        <v>237</v>
      </c>
      <c r="C98" s="98"/>
      <c r="D98" s="81"/>
      <c r="E98" s="99"/>
    </row>
    <row r="99" spans="1:5">
      <c r="A99" s="121" t="s">
        <v>626</v>
      </c>
      <c r="B99" s="266" t="s">
        <v>237</v>
      </c>
      <c r="C99" s="98"/>
      <c r="D99" s="81"/>
      <c r="E99" s="99"/>
    </row>
    <row r="100" spans="1:5">
      <c r="A100" s="85" t="s">
        <v>627</v>
      </c>
      <c r="B100" s="140" t="s">
        <v>237</v>
      </c>
      <c r="C100" s="98"/>
      <c r="D100" s="81"/>
      <c r="E100" s="99"/>
    </row>
    <row r="101" spans="1:5">
      <c r="A101" s="85" t="s">
        <v>631</v>
      </c>
      <c r="B101" s="266" t="s">
        <v>237</v>
      </c>
      <c r="C101" s="98"/>
      <c r="D101" s="81"/>
      <c r="E101" s="99"/>
    </row>
    <row r="102" spans="1:5">
      <c r="A102" s="85" t="s">
        <v>629</v>
      </c>
      <c r="B102" s="140" t="s">
        <v>237</v>
      </c>
      <c r="C102" s="98"/>
      <c r="D102" s="81"/>
      <c r="E102" s="99"/>
    </row>
    <row r="103" spans="1:5">
      <c r="A103" s="85" t="s">
        <v>630</v>
      </c>
      <c r="B103" s="266" t="s">
        <v>237</v>
      </c>
      <c r="C103" s="98"/>
      <c r="D103" s="81"/>
      <c r="E103" s="99"/>
    </row>
    <row r="104" spans="1:5" ht="25.5">
      <c r="A104" s="209" t="s">
        <v>453</v>
      </c>
      <c r="B104" s="267" t="s">
        <v>237</v>
      </c>
      <c r="C104" s="98"/>
      <c r="D104" s="81">
        <v>500</v>
      </c>
      <c r="E104" s="99">
        <v>500</v>
      </c>
    </row>
    <row r="105" spans="1:5">
      <c r="A105" s="85" t="s">
        <v>621</v>
      </c>
      <c r="B105" s="140" t="s">
        <v>240</v>
      </c>
      <c r="C105" s="98"/>
      <c r="D105" s="81"/>
      <c r="E105" s="99"/>
    </row>
    <row r="106" spans="1:5">
      <c r="A106" s="85" t="s">
        <v>622</v>
      </c>
      <c r="B106" s="140" t="s">
        <v>240</v>
      </c>
      <c r="C106" s="98"/>
      <c r="D106" s="81"/>
      <c r="E106" s="99"/>
    </row>
    <row r="107" spans="1:5">
      <c r="A107" s="85" t="s">
        <v>623</v>
      </c>
      <c r="B107" s="140" t="s">
        <v>240</v>
      </c>
      <c r="C107" s="98"/>
      <c r="D107" s="81"/>
      <c r="E107" s="99"/>
    </row>
    <row r="108" spans="1:5">
      <c r="A108" s="121" t="s">
        <v>624</v>
      </c>
      <c r="B108" s="140" t="s">
        <v>240</v>
      </c>
      <c r="C108" s="98"/>
      <c r="D108" s="81"/>
      <c r="E108" s="99"/>
    </row>
    <row r="109" spans="1:5">
      <c r="A109" s="121" t="s">
        <v>625</v>
      </c>
      <c r="B109" s="140" t="s">
        <v>240</v>
      </c>
      <c r="C109" s="98"/>
      <c r="D109" s="81"/>
      <c r="E109" s="99"/>
    </row>
    <row r="110" spans="1:5">
      <c r="A110" s="121" t="s">
        <v>626</v>
      </c>
      <c r="B110" s="140" t="s">
        <v>240</v>
      </c>
      <c r="C110" s="98"/>
      <c r="D110" s="81"/>
      <c r="E110" s="99"/>
    </row>
    <row r="111" spans="1:5">
      <c r="A111" s="85" t="s">
        <v>627</v>
      </c>
      <c r="B111" s="140" t="s">
        <v>240</v>
      </c>
      <c r="C111" s="98"/>
      <c r="D111" s="81"/>
      <c r="E111" s="99"/>
    </row>
    <row r="112" spans="1:5">
      <c r="A112" s="85" t="s">
        <v>631</v>
      </c>
      <c r="B112" s="140" t="s">
        <v>240</v>
      </c>
      <c r="C112" s="98"/>
      <c r="D112" s="81"/>
      <c r="E112" s="99"/>
    </row>
    <row r="113" spans="1:5">
      <c r="A113" s="85" t="s">
        <v>629</v>
      </c>
      <c r="B113" s="140" t="s">
        <v>240</v>
      </c>
      <c r="C113" s="98"/>
      <c r="D113" s="81"/>
      <c r="E113" s="99"/>
    </row>
    <row r="114" spans="1:5">
      <c r="A114" s="85" t="s">
        <v>630</v>
      </c>
      <c r="B114" s="140" t="s">
        <v>240</v>
      </c>
      <c r="C114" s="98"/>
      <c r="D114" s="81"/>
      <c r="E114" s="99"/>
    </row>
    <row r="115" spans="1:5">
      <c r="A115" s="86" t="s">
        <v>492</v>
      </c>
      <c r="B115" s="267" t="s">
        <v>240</v>
      </c>
      <c r="C115" s="161">
        <v>0</v>
      </c>
      <c r="D115" s="75">
        <v>0</v>
      </c>
      <c r="E115" s="162">
        <v>0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8"/>
  <sheetViews>
    <sheetView workbookViewId="0">
      <selection activeCell="A2" sqref="A2:E2"/>
    </sheetView>
  </sheetViews>
  <sheetFormatPr defaultRowHeight="15"/>
  <cols>
    <col min="1" max="1" width="82.42578125" customWidth="1"/>
    <col min="3" max="3" width="12.42578125" customWidth="1"/>
    <col min="4" max="4" width="13.5703125" customWidth="1"/>
    <col min="5" max="5" width="12.42578125" customWidth="1"/>
  </cols>
  <sheetData>
    <row r="1" spans="1:5">
      <c r="A1" s="374" t="s">
        <v>799</v>
      </c>
      <c r="B1" s="374"/>
      <c r="C1" s="374"/>
      <c r="D1" s="374"/>
      <c r="E1" s="374"/>
    </row>
    <row r="2" spans="1:5" ht="28.5" customHeight="1">
      <c r="A2" s="370" t="s">
        <v>759</v>
      </c>
      <c r="B2" s="371"/>
      <c r="C2" s="371"/>
      <c r="D2" s="382"/>
      <c r="E2" s="382"/>
    </row>
    <row r="3" spans="1:5" ht="27" customHeight="1">
      <c r="A3" s="372" t="s">
        <v>685</v>
      </c>
      <c r="B3" s="372"/>
      <c r="C3" s="372"/>
      <c r="D3" s="382"/>
      <c r="E3" s="382"/>
    </row>
    <row r="4" spans="1:5" ht="18.75" customHeight="1">
      <c r="A4" s="46"/>
      <c r="B4" s="48"/>
      <c r="C4" s="48"/>
    </row>
    <row r="5" spans="1:5" ht="26.25">
      <c r="A5" s="111" t="s">
        <v>643</v>
      </c>
      <c r="B5" s="212" t="s">
        <v>107</v>
      </c>
      <c r="C5" s="279" t="s">
        <v>670</v>
      </c>
      <c r="D5" s="56" t="s">
        <v>695</v>
      </c>
      <c r="E5" s="280" t="s">
        <v>696</v>
      </c>
    </row>
    <row r="6" spans="1:5">
      <c r="A6" s="127" t="s">
        <v>414</v>
      </c>
      <c r="B6" s="266" t="s">
        <v>186</v>
      </c>
      <c r="C6" s="98"/>
      <c r="D6" s="81"/>
      <c r="E6" s="99"/>
    </row>
    <row r="7" spans="1:5">
      <c r="A7" s="127" t="s">
        <v>415</v>
      </c>
      <c r="B7" s="266" t="s">
        <v>186</v>
      </c>
      <c r="C7" s="98"/>
      <c r="D7" s="81"/>
      <c r="E7" s="99"/>
    </row>
    <row r="8" spans="1:5">
      <c r="A8" s="127" t="s">
        <v>416</v>
      </c>
      <c r="B8" s="266" t="s">
        <v>186</v>
      </c>
      <c r="C8" s="98"/>
      <c r="D8" s="81"/>
      <c r="E8" s="99"/>
    </row>
    <row r="9" spans="1:5">
      <c r="A9" s="127" t="s">
        <v>417</v>
      </c>
      <c r="B9" s="266" t="s">
        <v>186</v>
      </c>
      <c r="C9" s="98"/>
      <c r="D9" s="81"/>
      <c r="E9" s="99"/>
    </row>
    <row r="10" spans="1:5">
      <c r="A10" s="85" t="s">
        <v>418</v>
      </c>
      <c r="B10" s="266" t="s">
        <v>186</v>
      </c>
      <c r="C10" s="98"/>
      <c r="D10" s="81"/>
      <c r="E10" s="99"/>
    </row>
    <row r="11" spans="1:5">
      <c r="A11" s="85" t="s">
        <v>419</v>
      </c>
      <c r="B11" s="266" t="s">
        <v>186</v>
      </c>
      <c r="C11" s="98"/>
      <c r="D11" s="81"/>
      <c r="E11" s="99"/>
    </row>
    <row r="12" spans="1:5">
      <c r="A12" s="86" t="s">
        <v>680</v>
      </c>
      <c r="B12" s="283" t="s">
        <v>186</v>
      </c>
      <c r="C12" s="114"/>
      <c r="D12" s="24"/>
      <c r="E12" s="115"/>
    </row>
    <row r="13" spans="1:5">
      <c r="A13" s="127" t="s">
        <v>420</v>
      </c>
      <c r="B13" s="266" t="s">
        <v>187</v>
      </c>
      <c r="C13" s="98"/>
      <c r="D13" s="81"/>
      <c r="E13" s="99"/>
    </row>
    <row r="14" spans="1:5">
      <c r="A14" s="281" t="s">
        <v>679</v>
      </c>
      <c r="B14" s="283" t="s">
        <v>187</v>
      </c>
      <c r="C14" s="114"/>
      <c r="D14" s="24"/>
      <c r="E14" s="115"/>
    </row>
    <row r="15" spans="1:5">
      <c r="A15" s="127" t="s">
        <v>421</v>
      </c>
      <c r="B15" s="266" t="s">
        <v>188</v>
      </c>
      <c r="C15" s="98"/>
      <c r="D15" s="81"/>
      <c r="E15" s="99"/>
    </row>
    <row r="16" spans="1:5">
      <c r="A16" s="127" t="s">
        <v>422</v>
      </c>
      <c r="B16" s="266" t="s">
        <v>188</v>
      </c>
      <c r="C16" s="98"/>
      <c r="D16" s="81"/>
      <c r="E16" s="99"/>
    </row>
    <row r="17" spans="1:5">
      <c r="A17" s="85" t="s">
        <v>423</v>
      </c>
      <c r="B17" s="266" t="s">
        <v>188</v>
      </c>
      <c r="C17" s="98"/>
      <c r="D17" s="81"/>
      <c r="E17" s="99"/>
    </row>
    <row r="18" spans="1:5">
      <c r="A18" s="85" t="s">
        <v>424</v>
      </c>
      <c r="B18" s="266" t="s">
        <v>188</v>
      </c>
      <c r="C18" s="98"/>
      <c r="D18" s="81"/>
      <c r="E18" s="99"/>
    </row>
    <row r="19" spans="1:5">
      <c r="A19" s="85" t="s">
        <v>425</v>
      </c>
      <c r="B19" s="266" t="s">
        <v>188</v>
      </c>
      <c r="C19" s="98"/>
      <c r="D19" s="81"/>
      <c r="E19" s="99"/>
    </row>
    <row r="20" spans="1:5" ht="30">
      <c r="A20" s="126" t="s">
        <v>426</v>
      </c>
      <c r="B20" s="266" t="s">
        <v>188</v>
      </c>
      <c r="C20" s="98"/>
      <c r="D20" s="81"/>
      <c r="E20" s="99"/>
    </row>
    <row r="21" spans="1:5">
      <c r="A21" s="209" t="s">
        <v>678</v>
      </c>
      <c r="B21" s="283" t="s">
        <v>188</v>
      </c>
      <c r="C21" s="114"/>
      <c r="D21" s="24"/>
      <c r="E21" s="115"/>
    </row>
    <row r="22" spans="1:5">
      <c r="A22" s="127" t="s">
        <v>427</v>
      </c>
      <c r="B22" s="266" t="s">
        <v>189</v>
      </c>
      <c r="C22" s="98"/>
      <c r="D22" s="81"/>
      <c r="E22" s="99"/>
    </row>
    <row r="23" spans="1:5">
      <c r="A23" s="127" t="s">
        <v>428</v>
      </c>
      <c r="B23" s="266" t="s">
        <v>189</v>
      </c>
      <c r="C23" s="98">
        <v>0</v>
      </c>
      <c r="D23" s="81">
        <v>0</v>
      </c>
      <c r="E23" s="99">
        <v>0</v>
      </c>
    </row>
    <row r="24" spans="1:5">
      <c r="A24" s="209" t="s">
        <v>677</v>
      </c>
      <c r="B24" s="267" t="s">
        <v>189</v>
      </c>
      <c r="C24" s="161">
        <v>0</v>
      </c>
      <c r="D24" s="75">
        <v>0</v>
      </c>
      <c r="E24" s="162">
        <v>0</v>
      </c>
    </row>
    <row r="25" spans="1:5">
      <c r="A25" s="127" t="s">
        <v>429</v>
      </c>
      <c r="B25" s="266" t="s">
        <v>190</v>
      </c>
      <c r="C25" s="98"/>
      <c r="D25" s="81"/>
      <c r="E25" s="99"/>
    </row>
    <row r="26" spans="1:5">
      <c r="A26" s="127" t="s">
        <v>430</v>
      </c>
      <c r="B26" s="266" t="s">
        <v>190</v>
      </c>
      <c r="C26" s="98"/>
      <c r="D26" s="81"/>
      <c r="E26" s="99"/>
    </row>
    <row r="27" spans="1:5">
      <c r="A27" s="85" t="s">
        <v>431</v>
      </c>
      <c r="B27" s="266" t="s">
        <v>190</v>
      </c>
      <c r="C27" s="98"/>
      <c r="D27" s="81"/>
      <c r="E27" s="99"/>
    </row>
    <row r="28" spans="1:5">
      <c r="A28" s="85" t="s">
        <v>432</v>
      </c>
      <c r="B28" s="266" t="s">
        <v>190</v>
      </c>
      <c r="C28" s="98"/>
      <c r="D28" s="81"/>
      <c r="E28" s="99"/>
    </row>
    <row r="29" spans="1:5">
      <c r="A29" s="85" t="s">
        <v>433</v>
      </c>
      <c r="B29" s="266" t="s">
        <v>190</v>
      </c>
      <c r="C29" s="98"/>
      <c r="D29" s="81"/>
      <c r="E29" s="99"/>
    </row>
    <row r="30" spans="1:5">
      <c r="A30" s="85" t="s">
        <v>434</v>
      </c>
      <c r="B30" s="266" t="s">
        <v>190</v>
      </c>
      <c r="C30" s="98"/>
      <c r="D30" s="81"/>
      <c r="E30" s="99"/>
    </row>
    <row r="31" spans="1:5">
      <c r="A31" s="85" t="s">
        <v>435</v>
      </c>
      <c r="B31" s="266" t="s">
        <v>190</v>
      </c>
      <c r="C31" s="98"/>
      <c r="D31" s="81"/>
      <c r="E31" s="99"/>
    </row>
    <row r="32" spans="1:5">
      <c r="A32" s="85" t="s">
        <v>436</v>
      </c>
      <c r="B32" s="266" t="s">
        <v>190</v>
      </c>
      <c r="C32" s="98"/>
      <c r="D32" s="81"/>
      <c r="E32" s="99"/>
    </row>
    <row r="33" spans="1:5">
      <c r="A33" s="85" t="s">
        <v>437</v>
      </c>
      <c r="B33" s="266" t="s">
        <v>190</v>
      </c>
      <c r="C33" s="98"/>
      <c r="D33" s="81"/>
      <c r="E33" s="99"/>
    </row>
    <row r="34" spans="1:5">
      <c r="A34" s="85" t="s">
        <v>438</v>
      </c>
      <c r="B34" s="266" t="s">
        <v>190</v>
      </c>
      <c r="C34" s="98"/>
      <c r="D34" s="81"/>
      <c r="E34" s="99"/>
    </row>
    <row r="35" spans="1:5" ht="30">
      <c r="A35" s="85" t="s">
        <v>439</v>
      </c>
      <c r="B35" s="266" t="s">
        <v>190</v>
      </c>
      <c r="C35" s="98">
        <v>1806</v>
      </c>
      <c r="D35" s="81">
        <v>1806</v>
      </c>
      <c r="E35" s="99">
        <v>1636</v>
      </c>
    </row>
    <row r="36" spans="1:5" ht="30">
      <c r="A36" s="85" t="s">
        <v>440</v>
      </c>
      <c r="B36" s="266" t="s">
        <v>190</v>
      </c>
      <c r="C36" s="98"/>
      <c r="D36" s="81"/>
      <c r="E36" s="99"/>
    </row>
    <row r="37" spans="1:5">
      <c r="A37" s="209" t="s">
        <v>441</v>
      </c>
      <c r="B37" s="283" t="s">
        <v>190</v>
      </c>
      <c r="C37" s="114">
        <f>C35</f>
        <v>1806</v>
      </c>
      <c r="D37" s="24">
        <f>D35</f>
        <v>1806</v>
      </c>
      <c r="E37" s="115">
        <f>E35</f>
        <v>1636</v>
      </c>
    </row>
    <row r="38" spans="1:5" ht="15.75">
      <c r="A38" s="282" t="s">
        <v>442</v>
      </c>
      <c r="B38" s="284" t="s">
        <v>191</v>
      </c>
      <c r="C38" s="259">
        <f>C12+C14+C21+C24+C37</f>
        <v>1806</v>
      </c>
      <c r="D38" s="259">
        <f t="shared" ref="D38:E38" si="0">D12+D14+D21+D24+D37</f>
        <v>1806</v>
      </c>
      <c r="E38" s="259">
        <f t="shared" si="0"/>
        <v>1636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115"/>
  <sheetViews>
    <sheetView workbookViewId="0">
      <selection activeCell="A2" sqref="A2:E2"/>
    </sheetView>
  </sheetViews>
  <sheetFormatPr defaultRowHeight="15"/>
  <cols>
    <col min="1" max="1" width="76.5703125" customWidth="1"/>
    <col min="3" max="3" width="13" customWidth="1"/>
    <col min="4" max="4" width="12.7109375" customWidth="1"/>
    <col min="5" max="5" width="12.28515625" customWidth="1"/>
  </cols>
  <sheetData>
    <row r="1" spans="1:5">
      <c r="B1" t="s">
        <v>800</v>
      </c>
      <c r="E1" s="288"/>
    </row>
    <row r="2" spans="1:5" ht="27" customHeight="1">
      <c r="A2" s="370" t="s">
        <v>759</v>
      </c>
      <c r="B2" s="371"/>
      <c r="C2" s="371"/>
      <c r="D2" s="382"/>
      <c r="E2" s="382"/>
    </row>
    <row r="3" spans="1:5" ht="25.5" customHeight="1">
      <c r="A3" s="409" t="s">
        <v>723</v>
      </c>
      <c r="B3" s="373"/>
      <c r="C3" s="373"/>
      <c r="D3" s="382"/>
      <c r="E3" s="382"/>
    </row>
    <row r="4" spans="1:5" ht="15.75" customHeight="1">
      <c r="A4" s="286"/>
      <c r="B4" s="285"/>
      <c r="C4" s="285"/>
    </row>
    <row r="5" spans="1:5" ht="26.25">
      <c r="A5" s="287" t="s">
        <v>643</v>
      </c>
      <c r="B5" s="212" t="s">
        <v>107</v>
      </c>
      <c r="C5" s="289" t="s">
        <v>670</v>
      </c>
      <c r="D5" s="290" t="s">
        <v>695</v>
      </c>
      <c r="E5" s="291" t="s">
        <v>696</v>
      </c>
    </row>
    <row r="6" spans="1:5">
      <c r="A6" s="85" t="s">
        <v>724</v>
      </c>
      <c r="B6" s="266" t="s">
        <v>302</v>
      </c>
      <c r="C6" s="95"/>
      <c r="D6" s="19"/>
      <c r="E6" s="79"/>
    </row>
    <row r="7" spans="1:5">
      <c r="A7" s="85" t="s">
        <v>725</v>
      </c>
      <c r="B7" s="266" t="s">
        <v>302</v>
      </c>
      <c r="C7" s="95"/>
      <c r="D7" s="19"/>
      <c r="E7" s="79"/>
    </row>
    <row r="8" spans="1:5" ht="30">
      <c r="A8" s="85" t="s">
        <v>726</v>
      </c>
      <c r="B8" s="266" t="s">
        <v>302</v>
      </c>
      <c r="C8" s="95"/>
      <c r="D8" s="19"/>
      <c r="E8" s="79"/>
    </row>
    <row r="9" spans="1:5">
      <c r="A9" s="85" t="s">
        <v>727</v>
      </c>
      <c r="B9" s="266" t="s">
        <v>302</v>
      </c>
      <c r="C9" s="95"/>
      <c r="D9" s="19"/>
      <c r="E9" s="79"/>
    </row>
    <row r="10" spans="1:5">
      <c r="A10" s="85" t="s">
        <v>728</v>
      </c>
      <c r="B10" s="266" t="s">
        <v>302</v>
      </c>
      <c r="C10" s="95"/>
      <c r="D10" s="19"/>
      <c r="E10" s="79"/>
    </row>
    <row r="11" spans="1:5">
      <c r="A11" s="85" t="s">
        <v>729</v>
      </c>
      <c r="B11" s="266" t="s">
        <v>302</v>
      </c>
      <c r="C11" s="95"/>
      <c r="D11" s="19"/>
      <c r="E11" s="79"/>
    </row>
    <row r="12" spans="1:5">
      <c r="A12" s="85" t="s">
        <v>730</v>
      </c>
      <c r="B12" s="266" t="s">
        <v>302</v>
      </c>
      <c r="C12" s="95"/>
      <c r="D12" s="19"/>
      <c r="E12" s="79"/>
    </row>
    <row r="13" spans="1:5">
      <c r="A13" s="85" t="s">
        <v>731</v>
      </c>
      <c r="B13" s="266" t="s">
        <v>302</v>
      </c>
      <c r="C13" s="95"/>
      <c r="D13" s="19"/>
      <c r="E13" s="79"/>
    </row>
    <row r="14" spans="1:5">
      <c r="A14" s="85" t="s">
        <v>732</v>
      </c>
      <c r="B14" s="266" t="s">
        <v>302</v>
      </c>
      <c r="C14" s="95"/>
      <c r="D14" s="19"/>
      <c r="E14" s="79"/>
    </row>
    <row r="15" spans="1:5">
      <c r="A15" s="85" t="s">
        <v>733</v>
      </c>
      <c r="B15" s="266" t="s">
        <v>302</v>
      </c>
      <c r="C15" s="95"/>
      <c r="D15" s="19"/>
      <c r="E15" s="79"/>
    </row>
    <row r="16" spans="1:5" ht="25.5">
      <c r="A16" s="123" t="s">
        <v>502</v>
      </c>
      <c r="B16" s="267" t="s">
        <v>302</v>
      </c>
      <c r="C16" s="95"/>
      <c r="D16" s="19"/>
      <c r="E16" s="79"/>
    </row>
    <row r="17" spans="1:5">
      <c r="A17" s="85" t="s">
        <v>724</v>
      </c>
      <c r="B17" s="266" t="s">
        <v>303</v>
      </c>
      <c r="C17" s="95"/>
      <c r="D17" s="19"/>
      <c r="E17" s="79"/>
    </row>
    <row r="18" spans="1:5">
      <c r="A18" s="85" t="s">
        <v>725</v>
      </c>
      <c r="B18" s="266" t="s">
        <v>303</v>
      </c>
      <c r="C18" s="95"/>
      <c r="D18" s="19"/>
      <c r="E18" s="79"/>
    </row>
    <row r="19" spans="1:5" ht="30">
      <c r="A19" s="85" t="s">
        <v>726</v>
      </c>
      <c r="B19" s="266" t="s">
        <v>303</v>
      </c>
      <c r="C19" s="95"/>
      <c r="D19" s="19"/>
      <c r="E19" s="79"/>
    </row>
    <row r="20" spans="1:5">
      <c r="A20" s="85" t="s">
        <v>727</v>
      </c>
      <c r="B20" s="266" t="s">
        <v>303</v>
      </c>
      <c r="C20" s="95"/>
      <c r="D20" s="19"/>
      <c r="E20" s="79"/>
    </row>
    <row r="21" spans="1:5">
      <c r="A21" s="85" t="s">
        <v>728</v>
      </c>
      <c r="B21" s="266" t="s">
        <v>303</v>
      </c>
      <c r="C21" s="95"/>
      <c r="D21" s="19"/>
      <c r="E21" s="79"/>
    </row>
    <row r="22" spans="1:5">
      <c r="A22" s="85" t="s">
        <v>729</v>
      </c>
      <c r="B22" s="266" t="s">
        <v>303</v>
      </c>
      <c r="C22" s="95"/>
      <c r="D22" s="19"/>
      <c r="E22" s="79"/>
    </row>
    <row r="23" spans="1:5">
      <c r="A23" s="85" t="s">
        <v>730</v>
      </c>
      <c r="B23" s="266" t="s">
        <v>303</v>
      </c>
      <c r="C23" s="95"/>
      <c r="D23" s="19"/>
      <c r="E23" s="79"/>
    </row>
    <row r="24" spans="1:5">
      <c r="A24" s="85" t="s">
        <v>731</v>
      </c>
      <c r="B24" s="266" t="s">
        <v>303</v>
      </c>
      <c r="C24" s="95"/>
      <c r="D24" s="19"/>
      <c r="E24" s="79"/>
    </row>
    <row r="25" spans="1:5">
      <c r="A25" s="85" t="s">
        <v>732</v>
      </c>
      <c r="B25" s="266" t="s">
        <v>303</v>
      </c>
      <c r="C25" s="95"/>
      <c r="D25" s="19"/>
      <c r="E25" s="79"/>
    </row>
    <row r="26" spans="1:5">
      <c r="A26" s="85" t="s">
        <v>733</v>
      </c>
      <c r="B26" s="266" t="s">
        <v>303</v>
      </c>
      <c r="C26" s="95"/>
      <c r="D26" s="19"/>
      <c r="E26" s="79"/>
    </row>
    <row r="27" spans="1:5" ht="25.5">
      <c r="A27" s="123" t="s">
        <v>734</v>
      </c>
      <c r="B27" s="267" t="s">
        <v>303</v>
      </c>
      <c r="C27" s="95"/>
      <c r="D27" s="19"/>
      <c r="E27" s="79"/>
    </row>
    <row r="28" spans="1:5">
      <c r="A28" s="85" t="s">
        <v>724</v>
      </c>
      <c r="B28" s="266" t="s">
        <v>304</v>
      </c>
      <c r="C28" s="95"/>
      <c r="D28" s="81"/>
      <c r="E28" s="99"/>
    </row>
    <row r="29" spans="1:5">
      <c r="A29" s="85" t="s">
        <v>725</v>
      </c>
      <c r="B29" s="266" t="s">
        <v>304</v>
      </c>
      <c r="C29" s="95">
        <v>0</v>
      </c>
      <c r="D29" s="81">
        <v>0</v>
      </c>
      <c r="E29" s="99">
        <v>0</v>
      </c>
    </row>
    <row r="30" spans="1:5" ht="30">
      <c r="A30" s="85" t="s">
        <v>726</v>
      </c>
      <c r="B30" s="266" t="s">
        <v>304</v>
      </c>
      <c r="C30" s="95"/>
      <c r="D30" s="81"/>
      <c r="E30" s="99"/>
    </row>
    <row r="31" spans="1:5">
      <c r="A31" s="85" t="s">
        <v>727</v>
      </c>
      <c r="B31" s="266" t="s">
        <v>304</v>
      </c>
      <c r="C31" s="95"/>
      <c r="D31" s="81"/>
      <c r="E31" s="99"/>
    </row>
    <row r="32" spans="1:5">
      <c r="A32" s="85" t="s">
        <v>728</v>
      </c>
      <c r="B32" s="266" t="s">
        <v>304</v>
      </c>
      <c r="C32" s="95"/>
      <c r="D32" s="81"/>
      <c r="E32" s="99"/>
    </row>
    <row r="33" spans="1:5">
      <c r="A33" s="85" t="s">
        <v>729</v>
      </c>
      <c r="B33" s="266" t="s">
        <v>304</v>
      </c>
      <c r="C33" s="95">
        <v>0</v>
      </c>
      <c r="D33" s="81"/>
      <c r="E33" s="99">
        <v>854</v>
      </c>
    </row>
    <row r="34" spans="1:5">
      <c r="A34" s="85" t="s">
        <v>730</v>
      </c>
      <c r="B34" s="266" t="s">
        <v>304</v>
      </c>
      <c r="C34" s="95">
        <v>661</v>
      </c>
      <c r="D34" s="81">
        <v>661</v>
      </c>
      <c r="E34" s="99">
        <v>745</v>
      </c>
    </row>
    <row r="35" spans="1:5">
      <c r="A35" s="85" t="s">
        <v>731</v>
      </c>
      <c r="B35" s="266" t="s">
        <v>304</v>
      </c>
      <c r="C35" s="95"/>
      <c r="D35" s="81"/>
      <c r="E35" s="99"/>
    </row>
    <row r="36" spans="1:5">
      <c r="A36" s="85" t="s">
        <v>732</v>
      </c>
      <c r="B36" s="266" t="s">
        <v>304</v>
      </c>
      <c r="C36" s="95"/>
      <c r="D36" s="81"/>
      <c r="E36" s="99"/>
    </row>
    <row r="37" spans="1:5">
      <c r="A37" s="85" t="s">
        <v>733</v>
      </c>
      <c r="B37" s="266" t="s">
        <v>304</v>
      </c>
      <c r="C37" s="95"/>
      <c r="D37" s="81"/>
      <c r="E37" s="99"/>
    </row>
    <row r="38" spans="1:5">
      <c r="A38" s="123" t="s">
        <v>735</v>
      </c>
      <c r="B38" s="267" t="s">
        <v>304</v>
      </c>
      <c r="C38" s="292">
        <f>SUM(C28:C37)</f>
        <v>661</v>
      </c>
      <c r="D38" s="292">
        <f t="shared" ref="D38:E38" si="0">SUM(D28:D37)</f>
        <v>661</v>
      </c>
      <c r="E38" s="292">
        <f t="shared" si="0"/>
        <v>1599</v>
      </c>
    </row>
    <row r="39" spans="1:5">
      <c r="A39" s="85" t="s">
        <v>724</v>
      </c>
      <c r="B39" s="266" t="s">
        <v>310</v>
      </c>
      <c r="C39" s="95"/>
      <c r="D39" s="19"/>
      <c r="E39" s="79"/>
    </row>
    <row r="40" spans="1:5">
      <c r="A40" s="85" t="s">
        <v>725</v>
      </c>
      <c r="B40" s="266" t="s">
        <v>310</v>
      </c>
      <c r="C40" s="95"/>
      <c r="D40" s="19"/>
      <c r="E40" s="79"/>
    </row>
    <row r="41" spans="1:5" ht="30">
      <c r="A41" s="85" t="s">
        <v>726</v>
      </c>
      <c r="B41" s="266" t="s">
        <v>310</v>
      </c>
      <c r="C41" s="95"/>
      <c r="D41" s="19"/>
      <c r="E41" s="79"/>
    </row>
    <row r="42" spans="1:5">
      <c r="A42" s="85" t="s">
        <v>727</v>
      </c>
      <c r="B42" s="266" t="s">
        <v>310</v>
      </c>
      <c r="C42" s="95"/>
      <c r="D42" s="19"/>
      <c r="E42" s="79"/>
    </row>
    <row r="43" spans="1:5">
      <c r="A43" s="85" t="s">
        <v>728</v>
      </c>
      <c r="B43" s="266" t="s">
        <v>310</v>
      </c>
      <c r="C43" s="95"/>
      <c r="D43" s="19"/>
      <c r="E43" s="79"/>
    </row>
    <row r="44" spans="1:5">
      <c r="A44" s="85" t="s">
        <v>729</v>
      </c>
      <c r="B44" s="266" t="s">
        <v>310</v>
      </c>
      <c r="C44" s="95"/>
      <c r="D44" s="19"/>
      <c r="E44" s="79"/>
    </row>
    <row r="45" spans="1:5">
      <c r="A45" s="85" t="s">
        <v>730</v>
      </c>
      <c r="B45" s="266" t="s">
        <v>310</v>
      </c>
      <c r="C45" s="95"/>
      <c r="D45" s="19"/>
      <c r="E45" s="79"/>
    </row>
    <row r="46" spans="1:5">
      <c r="A46" s="85" t="s">
        <v>731</v>
      </c>
      <c r="B46" s="266" t="s">
        <v>310</v>
      </c>
      <c r="C46" s="95"/>
      <c r="D46" s="19"/>
      <c r="E46" s="79"/>
    </row>
    <row r="47" spans="1:5">
      <c r="A47" s="85" t="s">
        <v>732</v>
      </c>
      <c r="B47" s="266" t="s">
        <v>310</v>
      </c>
      <c r="C47" s="95"/>
      <c r="D47" s="19"/>
      <c r="E47" s="79"/>
    </row>
    <row r="48" spans="1:5">
      <c r="A48" s="85" t="s">
        <v>733</v>
      </c>
      <c r="B48" s="266" t="s">
        <v>310</v>
      </c>
      <c r="C48" s="95"/>
      <c r="D48" s="19"/>
      <c r="E48" s="79"/>
    </row>
    <row r="49" spans="1:5" ht="25.5">
      <c r="A49" s="123" t="s">
        <v>736</v>
      </c>
      <c r="B49" s="267" t="s">
        <v>310</v>
      </c>
      <c r="C49" s="95"/>
      <c r="D49" s="19"/>
      <c r="E49" s="79"/>
    </row>
    <row r="50" spans="1:5">
      <c r="A50" s="85" t="s">
        <v>737</v>
      </c>
      <c r="B50" s="266" t="s">
        <v>311</v>
      </c>
      <c r="C50" s="95"/>
      <c r="D50" s="19"/>
      <c r="E50" s="79"/>
    </row>
    <row r="51" spans="1:5">
      <c r="A51" s="85" t="s">
        <v>725</v>
      </c>
      <c r="B51" s="266" t="s">
        <v>311</v>
      </c>
      <c r="C51" s="95"/>
      <c r="D51" s="19"/>
      <c r="E51" s="79"/>
    </row>
    <row r="52" spans="1:5" ht="30">
      <c r="A52" s="85" t="s">
        <v>726</v>
      </c>
      <c r="B52" s="266" t="s">
        <v>311</v>
      </c>
      <c r="C52" s="95"/>
      <c r="D52" s="19"/>
      <c r="E52" s="79"/>
    </row>
    <row r="53" spans="1:5">
      <c r="A53" s="85" t="s">
        <v>727</v>
      </c>
      <c r="B53" s="266" t="s">
        <v>311</v>
      </c>
      <c r="C53" s="95"/>
      <c r="D53" s="19"/>
      <c r="E53" s="79"/>
    </row>
    <row r="54" spans="1:5">
      <c r="A54" s="85" t="s">
        <v>728</v>
      </c>
      <c r="B54" s="266" t="s">
        <v>311</v>
      </c>
      <c r="C54" s="95"/>
      <c r="D54" s="19"/>
      <c r="E54" s="79"/>
    </row>
    <row r="55" spans="1:5">
      <c r="A55" s="85" t="s">
        <v>729</v>
      </c>
      <c r="B55" s="266" t="s">
        <v>311</v>
      </c>
      <c r="C55" s="95"/>
      <c r="D55" s="19"/>
      <c r="E55" s="79"/>
    </row>
    <row r="56" spans="1:5">
      <c r="A56" s="85" t="s">
        <v>730</v>
      </c>
      <c r="B56" s="266" t="s">
        <v>311</v>
      </c>
      <c r="C56" s="95"/>
      <c r="D56" s="19"/>
      <c r="E56" s="79"/>
    </row>
    <row r="57" spans="1:5">
      <c r="A57" s="85" t="s">
        <v>731</v>
      </c>
      <c r="B57" s="266" t="s">
        <v>311</v>
      </c>
      <c r="C57" s="95"/>
      <c r="D57" s="19"/>
      <c r="E57" s="79"/>
    </row>
    <row r="58" spans="1:5">
      <c r="A58" s="85" t="s">
        <v>732</v>
      </c>
      <c r="B58" s="266" t="s">
        <v>311</v>
      </c>
      <c r="C58" s="95"/>
      <c r="D58" s="19"/>
      <c r="E58" s="79"/>
    </row>
    <row r="59" spans="1:5">
      <c r="A59" s="85" t="s">
        <v>733</v>
      </c>
      <c r="B59" s="266" t="s">
        <v>311</v>
      </c>
      <c r="C59" s="95"/>
      <c r="D59" s="19"/>
      <c r="E59" s="79"/>
    </row>
    <row r="60" spans="1:5" ht="25.5">
      <c r="A60" s="123" t="s">
        <v>738</v>
      </c>
      <c r="B60" s="267" t="s">
        <v>311</v>
      </c>
      <c r="C60" s="95"/>
      <c r="D60" s="19"/>
      <c r="E60" s="79"/>
    </row>
    <row r="61" spans="1:5">
      <c r="A61" s="85" t="s">
        <v>724</v>
      </c>
      <c r="B61" s="266" t="s">
        <v>312</v>
      </c>
      <c r="C61" s="95"/>
      <c r="D61" s="19"/>
      <c r="E61" s="79"/>
    </row>
    <row r="62" spans="1:5">
      <c r="A62" s="85" t="s">
        <v>725</v>
      </c>
      <c r="B62" s="266" t="s">
        <v>312</v>
      </c>
      <c r="C62" s="95"/>
      <c r="D62" s="19"/>
      <c r="E62" s="79"/>
    </row>
    <row r="63" spans="1:5" ht="30">
      <c r="A63" s="85" t="s">
        <v>726</v>
      </c>
      <c r="B63" s="266" t="s">
        <v>312</v>
      </c>
      <c r="C63" s="95"/>
      <c r="D63" s="19"/>
      <c r="E63" s="79"/>
    </row>
    <row r="64" spans="1:5">
      <c r="A64" s="85" t="s">
        <v>727</v>
      </c>
      <c r="B64" s="266" t="s">
        <v>312</v>
      </c>
      <c r="C64" s="95"/>
      <c r="D64" s="19"/>
      <c r="E64" s="79"/>
    </row>
    <row r="65" spans="1:5">
      <c r="A65" s="85" t="s">
        <v>728</v>
      </c>
      <c r="B65" s="266" t="s">
        <v>312</v>
      </c>
      <c r="C65" s="95"/>
      <c r="D65" s="19"/>
      <c r="E65" s="79"/>
    </row>
    <row r="66" spans="1:5">
      <c r="A66" s="85" t="s">
        <v>729</v>
      </c>
      <c r="B66" s="266" t="s">
        <v>312</v>
      </c>
      <c r="C66" s="95"/>
      <c r="D66" s="81"/>
      <c r="E66" s="99"/>
    </row>
    <row r="67" spans="1:5">
      <c r="A67" s="85" t="s">
        <v>730</v>
      </c>
      <c r="B67" s="266" t="s">
        <v>312</v>
      </c>
      <c r="C67" s="95"/>
      <c r="D67" s="81"/>
      <c r="E67" s="99"/>
    </row>
    <row r="68" spans="1:5">
      <c r="A68" s="85" t="s">
        <v>731</v>
      </c>
      <c r="B68" s="266" t="s">
        <v>312</v>
      </c>
      <c r="C68" s="95"/>
      <c r="D68" s="81"/>
      <c r="E68" s="99"/>
    </row>
    <row r="69" spans="1:5">
      <c r="A69" s="85" t="s">
        <v>732</v>
      </c>
      <c r="B69" s="266" t="s">
        <v>312</v>
      </c>
      <c r="C69" s="95"/>
      <c r="D69" s="81"/>
      <c r="E69" s="99"/>
    </row>
    <row r="70" spans="1:5">
      <c r="A70" s="85" t="s">
        <v>733</v>
      </c>
      <c r="B70" s="266" t="s">
        <v>312</v>
      </c>
      <c r="C70" s="95"/>
      <c r="D70" s="81"/>
      <c r="E70" s="99"/>
    </row>
    <row r="71" spans="1:5">
      <c r="A71" s="123" t="s">
        <v>507</v>
      </c>
      <c r="B71" s="267" t="s">
        <v>312</v>
      </c>
      <c r="C71" s="95"/>
      <c r="D71" s="75"/>
      <c r="E71" s="162"/>
    </row>
    <row r="72" spans="1:5">
      <c r="A72" s="85" t="s">
        <v>739</v>
      </c>
      <c r="B72" s="140" t="s">
        <v>755</v>
      </c>
      <c r="C72" s="95"/>
      <c r="D72" s="19"/>
      <c r="E72" s="79"/>
    </row>
    <row r="73" spans="1:5">
      <c r="A73" s="85" t="s">
        <v>740</v>
      </c>
      <c r="B73" s="140" t="s">
        <v>755</v>
      </c>
      <c r="C73" s="95"/>
      <c r="D73" s="19"/>
      <c r="E73" s="79"/>
    </row>
    <row r="74" spans="1:5">
      <c r="A74" s="85" t="s">
        <v>741</v>
      </c>
      <c r="B74" s="140" t="s">
        <v>755</v>
      </c>
      <c r="C74" s="95">
        <v>69</v>
      </c>
      <c r="D74" s="19">
        <v>231</v>
      </c>
      <c r="E74" s="79">
        <v>286</v>
      </c>
    </row>
    <row r="75" spans="1:5">
      <c r="A75" s="121" t="s">
        <v>742</v>
      </c>
      <c r="B75" s="140" t="s">
        <v>755</v>
      </c>
      <c r="C75" s="95"/>
      <c r="D75" s="19"/>
      <c r="E75" s="79"/>
    </row>
    <row r="76" spans="1:5">
      <c r="A76" s="121" t="s">
        <v>743</v>
      </c>
      <c r="B76" s="140" t="s">
        <v>755</v>
      </c>
      <c r="C76" s="95"/>
      <c r="D76" s="19"/>
      <c r="E76" s="79"/>
    </row>
    <row r="77" spans="1:5">
      <c r="A77" s="121" t="s">
        <v>744</v>
      </c>
      <c r="B77" s="140" t="s">
        <v>755</v>
      </c>
      <c r="C77" s="95"/>
      <c r="D77" s="19"/>
      <c r="E77" s="79"/>
    </row>
    <row r="78" spans="1:5">
      <c r="A78" s="85" t="s">
        <v>745</v>
      </c>
      <c r="B78" s="140" t="s">
        <v>755</v>
      </c>
      <c r="C78" s="95"/>
      <c r="D78" s="19"/>
      <c r="E78" s="79"/>
    </row>
    <row r="79" spans="1:5">
      <c r="A79" s="85" t="s">
        <v>746</v>
      </c>
      <c r="B79" s="140" t="s">
        <v>755</v>
      </c>
      <c r="C79" s="95"/>
      <c r="D79" s="19"/>
      <c r="E79" s="79"/>
    </row>
    <row r="80" spans="1:5">
      <c r="A80" s="85" t="s">
        <v>747</v>
      </c>
      <c r="B80" s="140" t="s">
        <v>755</v>
      </c>
      <c r="C80" s="95"/>
      <c r="D80" s="19"/>
      <c r="E80" s="79"/>
    </row>
    <row r="81" spans="1:5">
      <c r="A81" s="85" t="s">
        <v>748</v>
      </c>
      <c r="B81" s="140" t="s">
        <v>755</v>
      </c>
      <c r="C81" s="95"/>
      <c r="D81" s="19"/>
      <c r="E81" s="79"/>
    </row>
    <row r="82" spans="1:5" ht="25.5">
      <c r="A82" s="123" t="s">
        <v>749</v>
      </c>
      <c r="B82" s="141" t="s">
        <v>755</v>
      </c>
      <c r="C82" s="353">
        <v>69</v>
      </c>
      <c r="D82" s="354">
        <v>231</v>
      </c>
      <c r="E82" s="355">
        <v>286</v>
      </c>
    </row>
    <row r="83" spans="1:5">
      <c r="A83" s="85" t="s">
        <v>739</v>
      </c>
      <c r="B83" s="140" t="s">
        <v>756</v>
      </c>
      <c r="C83" s="95"/>
      <c r="D83" s="19"/>
      <c r="E83" s="79"/>
    </row>
    <row r="84" spans="1:5">
      <c r="A84" s="85" t="s">
        <v>740</v>
      </c>
      <c r="B84" s="140" t="s">
        <v>756</v>
      </c>
      <c r="C84" s="95"/>
      <c r="D84" s="19"/>
      <c r="E84" s="79"/>
    </row>
    <row r="85" spans="1:5">
      <c r="A85" s="85" t="s">
        <v>741</v>
      </c>
      <c r="B85" s="140" t="s">
        <v>756</v>
      </c>
      <c r="C85" s="95"/>
      <c r="D85" s="19"/>
      <c r="E85" s="79">
        <v>66</v>
      </c>
    </row>
    <row r="86" spans="1:5">
      <c r="A86" s="121" t="s">
        <v>742</v>
      </c>
      <c r="B86" s="140" t="s">
        <v>756</v>
      </c>
      <c r="C86" s="95"/>
      <c r="D86" s="19"/>
      <c r="E86" s="79"/>
    </row>
    <row r="87" spans="1:5">
      <c r="A87" s="121" t="s">
        <v>743</v>
      </c>
      <c r="B87" s="140" t="s">
        <v>756</v>
      </c>
      <c r="C87" s="95"/>
      <c r="D87" s="19"/>
      <c r="E87" s="79"/>
    </row>
    <row r="88" spans="1:5">
      <c r="A88" s="121" t="s">
        <v>744</v>
      </c>
      <c r="B88" s="140" t="s">
        <v>756</v>
      </c>
      <c r="C88" s="95"/>
      <c r="D88" s="19"/>
      <c r="E88" s="79"/>
    </row>
    <row r="89" spans="1:5">
      <c r="A89" s="85" t="s">
        <v>745</v>
      </c>
      <c r="B89" s="140" t="s">
        <v>756</v>
      </c>
      <c r="C89" s="95"/>
      <c r="D89" s="19"/>
      <c r="E89" s="79">
        <v>4174</v>
      </c>
    </row>
    <row r="90" spans="1:5">
      <c r="A90" s="85" t="s">
        <v>750</v>
      </c>
      <c r="B90" s="140" t="s">
        <v>756</v>
      </c>
      <c r="C90" s="95"/>
      <c r="D90" s="19"/>
      <c r="E90" s="79"/>
    </row>
    <row r="91" spans="1:5">
      <c r="A91" s="85" t="s">
        <v>747</v>
      </c>
      <c r="B91" s="140" t="s">
        <v>756</v>
      </c>
      <c r="C91" s="95"/>
      <c r="D91" s="19"/>
      <c r="E91" s="79"/>
    </row>
    <row r="92" spans="1:5">
      <c r="A92" s="85" t="s">
        <v>748</v>
      </c>
      <c r="B92" s="140" t="s">
        <v>756</v>
      </c>
      <c r="C92" s="95"/>
      <c r="D92" s="19"/>
      <c r="E92" s="79"/>
    </row>
    <row r="93" spans="1:5">
      <c r="A93" s="86" t="s">
        <v>751</v>
      </c>
      <c r="B93" s="141" t="s">
        <v>756</v>
      </c>
      <c r="C93" s="95">
        <f>SUM(C83:C92)</f>
        <v>0</v>
      </c>
      <c r="D93" s="95">
        <f t="shared" ref="D93:E93" si="1">SUM(D83:D92)</f>
        <v>0</v>
      </c>
      <c r="E93" s="95">
        <f t="shared" si="1"/>
        <v>4240</v>
      </c>
    </row>
    <row r="94" spans="1:5">
      <c r="A94" s="85" t="s">
        <v>739</v>
      </c>
      <c r="B94" s="140" t="s">
        <v>365</v>
      </c>
      <c r="C94" s="95"/>
      <c r="D94" s="19"/>
      <c r="E94" s="79"/>
    </row>
    <row r="95" spans="1:5">
      <c r="A95" s="85" t="s">
        <v>740</v>
      </c>
      <c r="B95" s="140" t="s">
        <v>365</v>
      </c>
      <c r="C95" s="95"/>
      <c r="D95" s="19"/>
      <c r="E95" s="79"/>
    </row>
    <row r="96" spans="1:5">
      <c r="A96" s="85" t="s">
        <v>741</v>
      </c>
      <c r="B96" s="140" t="s">
        <v>365</v>
      </c>
      <c r="C96" s="95"/>
      <c r="D96" s="19"/>
      <c r="E96" s="79">
        <v>83</v>
      </c>
    </row>
    <row r="97" spans="1:5">
      <c r="A97" s="121" t="s">
        <v>742</v>
      </c>
      <c r="B97" s="140" t="s">
        <v>365</v>
      </c>
      <c r="C97" s="95"/>
      <c r="D97" s="19"/>
      <c r="E97" s="79"/>
    </row>
    <row r="98" spans="1:5">
      <c r="A98" s="121" t="s">
        <v>743</v>
      </c>
      <c r="B98" s="140" t="s">
        <v>365</v>
      </c>
      <c r="C98" s="95"/>
      <c r="D98" s="19"/>
      <c r="E98" s="79"/>
    </row>
    <row r="99" spans="1:5">
      <c r="A99" s="121" t="s">
        <v>744</v>
      </c>
      <c r="B99" s="140" t="s">
        <v>365</v>
      </c>
      <c r="C99" s="95"/>
      <c r="D99" s="19"/>
      <c r="E99" s="79"/>
    </row>
    <row r="100" spans="1:5">
      <c r="A100" s="85" t="s">
        <v>745</v>
      </c>
      <c r="B100" s="140" t="s">
        <v>365</v>
      </c>
      <c r="C100" s="95"/>
      <c r="D100" s="19"/>
      <c r="E100" s="79"/>
    </row>
    <row r="101" spans="1:5">
      <c r="A101" s="85" t="s">
        <v>746</v>
      </c>
      <c r="B101" s="140" t="s">
        <v>365</v>
      </c>
      <c r="C101" s="95"/>
      <c r="D101" s="19"/>
      <c r="E101" s="79"/>
    </row>
    <row r="102" spans="1:5">
      <c r="A102" s="85" t="s">
        <v>747</v>
      </c>
      <c r="B102" s="140" t="s">
        <v>365</v>
      </c>
      <c r="C102" s="95"/>
      <c r="D102" s="19"/>
      <c r="E102" s="79"/>
    </row>
    <row r="103" spans="1:5">
      <c r="A103" s="85" t="s">
        <v>748</v>
      </c>
      <c r="B103" s="140" t="s">
        <v>365</v>
      </c>
      <c r="C103" s="95"/>
      <c r="D103" s="19"/>
      <c r="E103" s="79"/>
    </row>
    <row r="104" spans="1:5" ht="25.5">
      <c r="A104" s="123" t="s">
        <v>752</v>
      </c>
      <c r="B104" s="267" t="s">
        <v>365</v>
      </c>
      <c r="C104" s="95"/>
      <c r="D104" s="19"/>
      <c r="E104" s="79">
        <v>83</v>
      </c>
    </row>
    <row r="105" spans="1:5">
      <c r="A105" s="85" t="s">
        <v>739</v>
      </c>
      <c r="B105" s="140" t="s">
        <v>366</v>
      </c>
      <c r="C105" s="95"/>
      <c r="D105" s="19"/>
      <c r="E105" s="79"/>
    </row>
    <row r="106" spans="1:5">
      <c r="A106" s="85" t="s">
        <v>740</v>
      </c>
      <c r="B106" s="140" t="s">
        <v>366</v>
      </c>
      <c r="C106" s="95"/>
      <c r="D106" s="19"/>
      <c r="E106" s="79"/>
    </row>
    <row r="107" spans="1:5">
      <c r="A107" s="85" t="s">
        <v>741</v>
      </c>
      <c r="B107" s="140" t="s">
        <v>366</v>
      </c>
      <c r="C107" s="95"/>
      <c r="D107" s="19"/>
      <c r="E107" s="79"/>
    </row>
    <row r="108" spans="1:5">
      <c r="A108" s="121" t="s">
        <v>742</v>
      </c>
      <c r="B108" s="140" t="s">
        <v>366</v>
      </c>
      <c r="C108" s="95"/>
      <c r="D108" s="19"/>
      <c r="E108" s="79"/>
    </row>
    <row r="109" spans="1:5">
      <c r="A109" s="121" t="s">
        <v>743</v>
      </c>
      <c r="B109" s="140" t="s">
        <v>366</v>
      </c>
      <c r="C109" s="95"/>
      <c r="D109" s="19"/>
      <c r="E109" s="79"/>
    </row>
    <row r="110" spans="1:5">
      <c r="A110" s="121" t="s">
        <v>744</v>
      </c>
      <c r="B110" s="140" t="s">
        <v>366</v>
      </c>
      <c r="C110" s="95"/>
      <c r="D110" s="19"/>
      <c r="E110" s="79"/>
    </row>
    <row r="111" spans="1:5">
      <c r="A111" s="85" t="s">
        <v>745</v>
      </c>
      <c r="B111" s="140" t="s">
        <v>366</v>
      </c>
      <c r="C111" s="95"/>
      <c r="D111" s="19"/>
      <c r="E111" s="79"/>
    </row>
    <row r="112" spans="1:5">
      <c r="A112" s="85" t="s">
        <v>750</v>
      </c>
      <c r="B112" s="140" t="s">
        <v>366</v>
      </c>
      <c r="C112" s="95"/>
      <c r="D112" s="19"/>
      <c r="E112" s="79"/>
    </row>
    <row r="113" spans="1:5">
      <c r="A113" s="85" t="s">
        <v>747</v>
      </c>
      <c r="B113" s="140" t="s">
        <v>366</v>
      </c>
      <c r="C113" s="95"/>
      <c r="D113" s="19"/>
      <c r="E113" s="79"/>
    </row>
    <row r="114" spans="1:5">
      <c r="A114" s="85" t="s">
        <v>748</v>
      </c>
      <c r="B114" s="140" t="s">
        <v>366</v>
      </c>
      <c r="C114" s="95"/>
      <c r="D114" s="19"/>
      <c r="E114" s="79"/>
    </row>
    <row r="115" spans="1:5">
      <c r="A115" s="86" t="s">
        <v>753</v>
      </c>
      <c r="B115" s="267" t="s">
        <v>366</v>
      </c>
      <c r="C115" s="95"/>
      <c r="D115" s="19"/>
      <c r="E115" s="79"/>
    </row>
  </sheetData>
  <mergeCells count="2">
    <mergeCell ref="A2:E2"/>
    <mergeCell ref="A3:E3"/>
  </mergeCells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4"/>
  <sheetViews>
    <sheetView workbookViewId="0">
      <selection activeCell="A2" sqref="A2:E2"/>
    </sheetView>
  </sheetViews>
  <sheetFormatPr defaultRowHeight="15"/>
  <cols>
    <col min="1" max="1" width="65" customWidth="1"/>
    <col min="3" max="3" width="13.28515625" customWidth="1"/>
    <col min="4" max="4" width="11.7109375" customWidth="1"/>
    <col min="5" max="5" width="12.7109375" customWidth="1"/>
  </cols>
  <sheetData>
    <row r="1" spans="1:5">
      <c r="A1" s="374" t="s">
        <v>801</v>
      </c>
      <c r="B1" s="374"/>
      <c r="C1" s="374"/>
      <c r="D1" s="374"/>
      <c r="E1" s="374"/>
    </row>
    <row r="2" spans="1:5" ht="24" customHeight="1">
      <c r="A2" s="370" t="s">
        <v>759</v>
      </c>
      <c r="B2" s="371"/>
      <c r="C2" s="371"/>
      <c r="D2" s="382"/>
      <c r="E2" s="382"/>
    </row>
    <row r="3" spans="1:5" ht="26.25" customHeight="1">
      <c r="A3" s="372" t="s">
        <v>681</v>
      </c>
      <c r="B3" s="373"/>
      <c r="C3" s="373"/>
      <c r="D3" s="382"/>
      <c r="E3" s="382"/>
    </row>
    <row r="5" spans="1:5" ht="26.25">
      <c r="A5" s="111" t="s">
        <v>643</v>
      </c>
      <c r="B5" s="212" t="s">
        <v>107</v>
      </c>
      <c r="C5" s="279" t="s">
        <v>670</v>
      </c>
      <c r="D5" s="56" t="s">
        <v>695</v>
      </c>
      <c r="E5" s="280" t="s">
        <v>696</v>
      </c>
    </row>
    <row r="6" spans="1:5">
      <c r="A6" s="121" t="s">
        <v>557</v>
      </c>
      <c r="B6" s="140" t="s">
        <v>319</v>
      </c>
      <c r="C6" s="98"/>
      <c r="D6" s="81"/>
      <c r="E6" s="99"/>
    </row>
    <row r="7" spans="1:5">
      <c r="A7" s="121" t="s">
        <v>558</v>
      </c>
      <c r="B7" s="140" t="s">
        <v>319</v>
      </c>
      <c r="C7" s="98"/>
      <c r="D7" s="81"/>
      <c r="E7" s="99"/>
    </row>
    <row r="8" spans="1:5">
      <c r="A8" s="121" t="s">
        <v>559</v>
      </c>
      <c r="B8" s="140" t="s">
        <v>319</v>
      </c>
      <c r="C8" s="98">
        <v>287</v>
      </c>
      <c r="D8" s="81">
        <v>287</v>
      </c>
      <c r="E8" s="99">
        <v>255</v>
      </c>
    </row>
    <row r="9" spans="1:5">
      <c r="A9" s="121" t="s">
        <v>560</v>
      </c>
      <c r="B9" s="140" t="s">
        <v>319</v>
      </c>
      <c r="C9" s="98"/>
      <c r="D9" s="81"/>
      <c r="E9" s="99"/>
    </row>
    <row r="10" spans="1:5">
      <c r="A10" s="123" t="s">
        <v>512</v>
      </c>
      <c r="B10" s="267" t="s">
        <v>319</v>
      </c>
      <c r="C10" s="114">
        <f>SUM(C6:C9)</f>
        <v>287</v>
      </c>
      <c r="D10" s="24">
        <f>D8</f>
        <v>287</v>
      </c>
      <c r="E10" s="115">
        <f>E8</f>
        <v>255</v>
      </c>
    </row>
    <row r="11" spans="1:5">
      <c r="A11" s="121" t="s">
        <v>513</v>
      </c>
      <c r="B11" s="266" t="s">
        <v>320</v>
      </c>
      <c r="C11" s="114">
        <v>1404</v>
      </c>
      <c r="D11" s="24">
        <v>2719</v>
      </c>
      <c r="E11" s="115">
        <v>4992</v>
      </c>
    </row>
    <row r="12" spans="1:5" ht="27">
      <c r="A12" s="215" t="s">
        <v>321</v>
      </c>
      <c r="B12" s="219" t="s">
        <v>320</v>
      </c>
      <c r="C12" s="98">
        <v>1404</v>
      </c>
      <c r="D12" s="81">
        <v>2719</v>
      </c>
      <c r="E12" s="99">
        <v>4992</v>
      </c>
    </row>
    <row r="13" spans="1:5" ht="27">
      <c r="A13" s="215" t="s">
        <v>322</v>
      </c>
      <c r="B13" s="219" t="s">
        <v>320</v>
      </c>
      <c r="C13" s="98"/>
      <c r="D13" s="81"/>
      <c r="E13" s="99"/>
    </row>
    <row r="14" spans="1:5">
      <c r="A14" s="121" t="s">
        <v>515</v>
      </c>
      <c r="B14" s="266" t="s">
        <v>326</v>
      </c>
      <c r="C14" s="161">
        <v>471</v>
      </c>
      <c r="D14" s="75">
        <v>471</v>
      </c>
      <c r="E14" s="162">
        <v>580</v>
      </c>
    </row>
    <row r="15" spans="1:5" ht="27">
      <c r="A15" s="215" t="s">
        <v>327</v>
      </c>
      <c r="B15" s="219" t="s">
        <v>326</v>
      </c>
      <c r="C15" s="98"/>
      <c r="D15" s="81"/>
      <c r="E15" s="99"/>
    </row>
    <row r="16" spans="1:5" ht="27">
      <c r="A16" s="215" t="s">
        <v>328</v>
      </c>
      <c r="B16" s="219" t="s">
        <v>326</v>
      </c>
      <c r="C16" s="98">
        <v>471</v>
      </c>
      <c r="D16" s="81">
        <v>471</v>
      </c>
      <c r="E16" s="99">
        <v>580</v>
      </c>
    </row>
    <row r="17" spans="1:5">
      <c r="A17" s="215" t="s">
        <v>329</v>
      </c>
      <c r="B17" s="219" t="s">
        <v>326</v>
      </c>
      <c r="C17" s="98"/>
      <c r="D17" s="81"/>
      <c r="E17" s="99"/>
    </row>
    <row r="18" spans="1:5">
      <c r="A18" s="215" t="s">
        <v>330</v>
      </c>
      <c r="B18" s="219" t="s">
        <v>326</v>
      </c>
      <c r="C18" s="98"/>
      <c r="D18" s="81"/>
      <c r="E18" s="99"/>
    </row>
    <row r="19" spans="1:5">
      <c r="A19" s="121" t="s">
        <v>561</v>
      </c>
      <c r="B19" s="266" t="s">
        <v>331</v>
      </c>
      <c r="C19" s="114">
        <v>36</v>
      </c>
      <c r="D19" s="24">
        <v>36</v>
      </c>
      <c r="E19" s="115">
        <v>169</v>
      </c>
    </row>
    <row r="20" spans="1:5">
      <c r="A20" s="215" t="s">
        <v>332</v>
      </c>
      <c r="B20" s="219" t="s">
        <v>331</v>
      </c>
      <c r="C20" s="98"/>
      <c r="D20" s="81"/>
      <c r="E20" s="99"/>
    </row>
    <row r="21" spans="1:5">
      <c r="A21" s="215" t="s">
        <v>333</v>
      </c>
      <c r="B21" s="219" t="s">
        <v>331</v>
      </c>
      <c r="C21" s="98">
        <v>36</v>
      </c>
      <c r="D21" s="81">
        <v>36</v>
      </c>
      <c r="E21" s="99">
        <v>169</v>
      </c>
    </row>
    <row r="22" spans="1:5">
      <c r="A22" s="123" t="s">
        <v>544</v>
      </c>
      <c r="B22" s="267" t="s">
        <v>334</v>
      </c>
      <c r="C22" s="114">
        <f>C11+C16+C19</f>
        <v>1911</v>
      </c>
      <c r="D22" s="24">
        <f>D19+D16+D11</f>
        <v>3226</v>
      </c>
      <c r="E22" s="115">
        <f>E19+E16+E11</f>
        <v>5741</v>
      </c>
    </row>
    <row r="23" spans="1:5">
      <c r="A23" s="121" t="s">
        <v>562</v>
      </c>
      <c r="B23" s="140" t="s">
        <v>335</v>
      </c>
      <c r="C23" s="98"/>
      <c r="D23" s="81"/>
      <c r="E23" s="99"/>
    </row>
    <row r="24" spans="1:5">
      <c r="A24" s="121" t="s">
        <v>563</v>
      </c>
      <c r="B24" s="140" t="s">
        <v>335</v>
      </c>
      <c r="C24" s="98">
        <v>0</v>
      </c>
      <c r="D24" s="81">
        <v>0</v>
      </c>
      <c r="E24" s="99">
        <v>0</v>
      </c>
    </row>
    <row r="25" spans="1:5">
      <c r="A25" s="121" t="s">
        <v>564</v>
      </c>
      <c r="B25" s="140" t="s">
        <v>335</v>
      </c>
      <c r="C25" s="98"/>
      <c r="D25" s="81"/>
      <c r="E25" s="99"/>
    </row>
    <row r="26" spans="1:5">
      <c r="A26" s="121" t="s">
        <v>565</v>
      </c>
      <c r="B26" s="140" t="s">
        <v>335</v>
      </c>
      <c r="C26" s="98"/>
      <c r="D26" s="81"/>
      <c r="E26" s="99"/>
    </row>
    <row r="27" spans="1:5">
      <c r="A27" s="121" t="s">
        <v>566</v>
      </c>
      <c r="B27" s="140" t="s">
        <v>335</v>
      </c>
      <c r="C27" s="98"/>
      <c r="D27" s="81"/>
      <c r="E27" s="99"/>
    </row>
    <row r="28" spans="1:5">
      <c r="A28" s="121" t="s">
        <v>567</v>
      </c>
      <c r="B28" s="140" t="s">
        <v>335</v>
      </c>
      <c r="C28" s="98"/>
      <c r="D28" s="81"/>
      <c r="E28" s="99"/>
    </row>
    <row r="29" spans="1:5">
      <c r="A29" s="121" t="s">
        <v>568</v>
      </c>
      <c r="B29" s="140" t="s">
        <v>335</v>
      </c>
      <c r="C29" s="98"/>
      <c r="D29" s="81"/>
      <c r="E29" s="99"/>
    </row>
    <row r="30" spans="1:5">
      <c r="A30" s="121" t="s">
        <v>569</v>
      </c>
      <c r="B30" s="140" t="s">
        <v>335</v>
      </c>
      <c r="C30" s="98"/>
      <c r="D30" s="81"/>
      <c r="E30" s="99"/>
    </row>
    <row r="31" spans="1:5" ht="45">
      <c r="A31" s="121" t="s">
        <v>570</v>
      </c>
      <c r="B31" s="140" t="s">
        <v>335</v>
      </c>
      <c r="C31" s="98"/>
      <c r="D31" s="81"/>
      <c r="E31" s="99"/>
    </row>
    <row r="32" spans="1:5">
      <c r="A32" s="121" t="s">
        <v>754</v>
      </c>
      <c r="B32" s="140" t="s">
        <v>335</v>
      </c>
      <c r="C32" s="98">
        <v>21</v>
      </c>
      <c r="D32" s="81">
        <v>21</v>
      </c>
      <c r="E32" s="99">
        <v>71</v>
      </c>
    </row>
    <row r="33" spans="1:5">
      <c r="A33" s="121" t="s">
        <v>571</v>
      </c>
      <c r="B33" s="140" t="s">
        <v>335</v>
      </c>
      <c r="C33" s="98"/>
      <c r="D33" s="81"/>
      <c r="E33" s="99"/>
    </row>
    <row r="34" spans="1:5">
      <c r="A34" s="123" t="s">
        <v>517</v>
      </c>
      <c r="B34" s="267" t="s">
        <v>335</v>
      </c>
      <c r="C34" s="114">
        <f>SUM(C23:C33)</f>
        <v>21</v>
      </c>
      <c r="D34" s="114">
        <f t="shared" ref="D34:E34" si="0">SUM(D23:D33)</f>
        <v>21</v>
      </c>
      <c r="E34" s="114">
        <f t="shared" si="0"/>
        <v>71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81"/>
  <sheetViews>
    <sheetView workbookViewId="0">
      <selection activeCell="A2" sqref="A2:B2"/>
    </sheetView>
  </sheetViews>
  <sheetFormatPr defaultRowHeight="15"/>
  <cols>
    <col min="1" max="1" width="67.140625" customWidth="1"/>
    <col min="2" max="2" width="15.7109375" customWidth="1"/>
    <col min="3" max="3" width="15.85546875" customWidth="1"/>
    <col min="4" max="4" width="17.28515625" customWidth="1"/>
    <col min="5" max="5" width="16.28515625" customWidth="1"/>
    <col min="6" max="6" width="14.7109375" customWidth="1"/>
  </cols>
  <sheetData>
    <row r="1" spans="1:7">
      <c r="A1" s="374" t="s">
        <v>802</v>
      </c>
      <c r="B1" s="374"/>
      <c r="C1" s="78"/>
      <c r="D1" s="78"/>
      <c r="E1" s="78"/>
      <c r="F1" s="78"/>
    </row>
    <row r="2" spans="1:7" ht="45" customHeight="1">
      <c r="A2" s="412" t="s">
        <v>759</v>
      </c>
      <c r="B2" s="373"/>
      <c r="C2" s="71"/>
      <c r="D2" s="71"/>
      <c r="E2" s="1"/>
      <c r="F2" s="1"/>
    </row>
    <row r="3" spans="1:7" ht="23.25" customHeight="1">
      <c r="A3" s="372" t="s">
        <v>66</v>
      </c>
      <c r="B3" s="373"/>
      <c r="C3" s="71"/>
      <c r="D3" s="71"/>
      <c r="E3" s="1"/>
      <c r="F3" s="1"/>
    </row>
    <row r="6" spans="1:7" ht="15.75">
      <c r="A6" s="45" t="s">
        <v>643</v>
      </c>
      <c r="B6" s="45"/>
      <c r="C6" s="232"/>
      <c r="D6" s="233"/>
      <c r="E6" s="233"/>
      <c r="F6" s="234"/>
      <c r="G6" s="4"/>
    </row>
    <row r="7" spans="1:7">
      <c r="A7" s="57" t="s">
        <v>67</v>
      </c>
      <c r="B7" s="229">
        <v>32368</v>
      </c>
      <c r="C7" s="235"/>
      <c r="D7" s="236"/>
      <c r="E7" s="236"/>
      <c r="F7" s="237"/>
      <c r="G7" s="4"/>
    </row>
    <row r="8" spans="1:7">
      <c r="A8" s="57" t="s">
        <v>68</v>
      </c>
      <c r="B8" s="229">
        <v>23379</v>
      </c>
      <c r="C8" s="235"/>
      <c r="D8" s="236"/>
      <c r="E8" s="236"/>
      <c r="F8" s="237"/>
      <c r="G8" s="4"/>
    </row>
    <row r="9" spans="1:7">
      <c r="A9" s="58" t="s">
        <v>69</v>
      </c>
      <c r="B9" s="230">
        <f>B7-B8</f>
        <v>8989</v>
      </c>
      <c r="C9" s="235"/>
      <c r="D9" s="236"/>
      <c r="E9" s="236"/>
      <c r="F9" s="238"/>
      <c r="G9" s="4"/>
    </row>
    <row r="10" spans="1:7">
      <c r="A10" s="57" t="s">
        <v>70</v>
      </c>
      <c r="B10" s="229">
        <v>7671</v>
      </c>
      <c r="C10" s="235"/>
      <c r="D10" s="236"/>
      <c r="E10" s="236"/>
      <c r="F10" s="237"/>
      <c r="G10" s="4"/>
    </row>
    <row r="11" spans="1:7">
      <c r="A11" s="57" t="s">
        <v>71</v>
      </c>
      <c r="B11" s="229">
        <v>643</v>
      </c>
      <c r="C11" s="235"/>
      <c r="D11" s="236"/>
      <c r="E11" s="236"/>
      <c r="F11" s="237"/>
      <c r="G11" s="4"/>
    </row>
    <row r="12" spans="1:7">
      <c r="A12" s="58" t="s">
        <v>72</v>
      </c>
      <c r="B12" s="230">
        <f>B10-B11</f>
        <v>7028</v>
      </c>
      <c r="C12" s="235"/>
      <c r="D12" s="236"/>
      <c r="E12" s="236"/>
      <c r="F12" s="238"/>
      <c r="G12" s="4"/>
    </row>
    <row r="13" spans="1:7">
      <c r="A13" s="69" t="s">
        <v>73</v>
      </c>
      <c r="B13" s="231">
        <f>B9+B12</f>
        <v>16017</v>
      </c>
      <c r="C13" s="235"/>
      <c r="D13" s="236"/>
      <c r="E13" s="236"/>
      <c r="F13" s="238"/>
      <c r="G13" s="4"/>
    </row>
    <row r="14" spans="1:7">
      <c r="A14" s="57" t="s">
        <v>74</v>
      </c>
      <c r="B14" s="229">
        <v>0</v>
      </c>
      <c r="C14" s="235"/>
      <c r="D14" s="236"/>
      <c r="E14" s="236"/>
      <c r="F14" s="237"/>
      <c r="G14" s="4"/>
    </row>
    <row r="15" spans="1:7">
      <c r="A15" s="57" t="s">
        <v>75</v>
      </c>
      <c r="B15" s="229">
        <v>0</v>
      </c>
      <c r="C15" s="235"/>
      <c r="D15" s="236"/>
      <c r="E15" s="236"/>
      <c r="F15" s="237"/>
      <c r="G15" s="4"/>
    </row>
    <row r="16" spans="1:7" ht="25.5">
      <c r="A16" s="58" t="s">
        <v>76</v>
      </c>
      <c r="B16" s="230">
        <v>0</v>
      </c>
      <c r="C16" s="235"/>
      <c r="D16" s="236"/>
      <c r="E16" s="236"/>
      <c r="F16" s="238"/>
      <c r="G16" s="4"/>
    </row>
    <row r="17" spans="1:7">
      <c r="A17" s="57" t="s">
        <v>77</v>
      </c>
      <c r="B17" s="229">
        <v>0</v>
      </c>
      <c r="C17" s="235"/>
      <c r="D17" s="236"/>
      <c r="E17" s="236"/>
      <c r="F17" s="237"/>
      <c r="G17" s="4"/>
    </row>
    <row r="18" spans="1:7">
      <c r="A18" s="57" t="s">
        <v>78</v>
      </c>
      <c r="B18" s="229">
        <v>0</v>
      </c>
      <c r="C18" s="235"/>
      <c r="D18" s="236"/>
      <c r="E18" s="236"/>
      <c r="F18" s="237"/>
      <c r="G18" s="4"/>
    </row>
    <row r="19" spans="1:7" ht="25.5">
      <c r="A19" s="58" t="s">
        <v>79</v>
      </c>
      <c r="B19" s="230">
        <v>0</v>
      </c>
      <c r="C19" s="235"/>
      <c r="D19" s="236"/>
      <c r="E19" s="236"/>
      <c r="F19" s="238"/>
      <c r="G19" s="4"/>
    </row>
    <row r="20" spans="1:7">
      <c r="A20" s="72" t="s">
        <v>80</v>
      </c>
      <c r="B20" s="239">
        <v>0</v>
      </c>
      <c r="C20" s="235"/>
      <c r="D20" s="236"/>
      <c r="E20" s="236"/>
      <c r="F20" s="238"/>
      <c r="G20" s="4"/>
    </row>
    <row r="21" spans="1:7">
      <c r="A21" s="58" t="s">
        <v>81</v>
      </c>
      <c r="B21" s="230">
        <f>B13+B20</f>
        <v>16017</v>
      </c>
      <c r="C21" s="235"/>
      <c r="D21" s="236"/>
      <c r="E21" s="236"/>
      <c r="F21" s="238"/>
      <c r="G21" s="4"/>
    </row>
    <row r="22" spans="1:7" ht="25.5">
      <c r="A22" s="69" t="s">
        <v>82</v>
      </c>
      <c r="B22" s="231">
        <v>0</v>
      </c>
      <c r="C22" s="235"/>
      <c r="D22" s="236"/>
      <c r="E22" s="236"/>
      <c r="F22" s="238"/>
      <c r="G22" s="4"/>
    </row>
    <row r="23" spans="1:7">
      <c r="A23" s="69" t="s">
        <v>83</v>
      </c>
      <c r="B23" s="231">
        <f>B21</f>
        <v>16017</v>
      </c>
      <c r="C23" s="235"/>
      <c r="D23" s="236"/>
      <c r="E23" s="236"/>
      <c r="F23" s="238"/>
      <c r="G23" s="4"/>
    </row>
    <row r="24" spans="1:7" ht="25.5">
      <c r="A24" s="72" t="s">
        <v>84</v>
      </c>
      <c r="B24" s="239">
        <v>0</v>
      </c>
      <c r="C24" s="235"/>
      <c r="D24" s="236"/>
      <c r="E24" s="236"/>
      <c r="F24" s="238"/>
      <c r="G24" s="4"/>
    </row>
    <row r="25" spans="1:7" ht="25.5">
      <c r="A25" s="72" t="s">
        <v>85</v>
      </c>
      <c r="B25" s="239">
        <v>0</v>
      </c>
      <c r="C25" s="235"/>
      <c r="D25" s="236"/>
      <c r="E25" s="236"/>
      <c r="F25" s="238"/>
      <c r="G25" s="4"/>
    </row>
    <row r="26" spans="1:7" ht="27" customHeight="1">
      <c r="A26" s="73" t="s">
        <v>86</v>
      </c>
      <c r="B26" s="83">
        <v>0</v>
      </c>
      <c r="C26" s="235"/>
      <c r="D26" s="236"/>
      <c r="E26" s="236"/>
      <c r="F26" s="236"/>
      <c r="G26" s="4"/>
    </row>
    <row r="27" spans="1:7">
      <c r="A27" s="4"/>
      <c r="B27" s="4"/>
      <c r="C27" s="4"/>
      <c r="D27" s="4"/>
      <c r="E27" s="4"/>
      <c r="F27" s="4"/>
      <c r="G27" s="4"/>
    </row>
    <row r="28" spans="1:7">
      <c r="A28" s="4"/>
      <c r="B28" s="4"/>
      <c r="C28" s="4"/>
      <c r="D28" s="4"/>
      <c r="E28" s="4"/>
      <c r="F28" s="4"/>
      <c r="G28" s="4"/>
    </row>
    <row r="29" spans="1:7">
      <c r="A29" s="4"/>
      <c r="B29" s="4"/>
      <c r="C29" s="4"/>
      <c r="D29" s="4"/>
      <c r="E29" s="4"/>
      <c r="F29" s="4"/>
      <c r="G29" s="4"/>
    </row>
    <row r="30" spans="1:7">
      <c r="A30" s="4"/>
      <c r="B30" s="4"/>
      <c r="C30" s="4"/>
      <c r="D30" s="4"/>
      <c r="E30" s="4"/>
      <c r="F30" s="4"/>
      <c r="G30" s="4"/>
    </row>
    <row r="31" spans="1:7">
      <c r="A31" s="4"/>
      <c r="B31" s="4"/>
      <c r="C31" s="4"/>
      <c r="D31" s="4"/>
      <c r="E31" s="4"/>
      <c r="F31" s="4"/>
      <c r="G31" s="4"/>
    </row>
    <row r="32" spans="1:7">
      <c r="A32" s="4"/>
      <c r="B32" s="4"/>
      <c r="C32" s="4"/>
      <c r="D32" s="4"/>
      <c r="E32" s="4"/>
      <c r="F32" s="4"/>
      <c r="G32" s="4"/>
    </row>
    <row r="33" spans="1:7">
      <c r="A33" s="4"/>
      <c r="B33" s="4"/>
      <c r="C33" s="4"/>
      <c r="D33" s="4"/>
      <c r="E33" s="4"/>
      <c r="F33" s="4"/>
      <c r="G33" s="4"/>
    </row>
    <row r="34" spans="1:7">
      <c r="A34" s="4"/>
      <c r="B34" s="4"/>
      <c r="C34" s="4"/>
      <c r="D34" s="4"/>
      <c r="E34" s="4"/>
      <c r="F34" s="4"/>
      <c r="G34" s="4"/>
    </row>
    <row r="35" spans="1:7">
      <c r="A35" s="4"/>
      <c r="B35" s="4"/>
      <c r="C35" s="4"/>
      <c r="D35" s="4"/>
      <c r="E35" s="4"/>
      <c r="F35" s="4"/>
      <c r="G35" s="4"/>
    </row>
    <row r="36" spans="1:7">
      <c r="A36" s="4"/>
      <c r="B36" s="4"/>
      <c r="C36" s="4"/>
      <c r="D36" s="4"/>
      <c r="E36" s="4"/>
      <c r="F36" s="4"/>
      <c r="G36" s="4"/>
    </row>
    <row r="37" spans="1:7">
      <c r="A37" s="4"/>
      <c r="B37" s="4"/>
      <c r="C37" s="4"/>
      <c r="D37" s="4"/>
      <c r="E37" s="4"/>
      <c r="F37" s="4"/>
      <c r="G37" s="4"/>
    </row>
    <row r="38" spans="1:7">
      <c r="A38" s="4"/>
      <c r="B38" s="4"/>
      <c r="C38" s="4"/>
      <c r="D38" s="4"/>
      <c r="E38" s="4"/>
      <c r="F38" s="4"/>
      <c r="G38" s="4"/>
    </row>
    <row r="39" spans="1:7">
      <c r="A39" s="4"/>
      <c r="B39" s="4"/>
      <c r="C39" s="4"/>
      <c r="D39" s="4"/>
      <c r="E39" s="4"/>
      <c r="F39" s="4"/>
      <c r="G39" s="4"/>
    </row>
    <row r="40" spans="1:7">
      <c r="A40" s="4"/>
      <c r="B40" s="4"/>
      <c r="C40" s="4"/>
      <c r="D40" s="4"/>
      <c r="E40" s="4"/>
      <c r="F40" s="4"/>
      <c r="G40" s="4"/>
    </row>
    <row r="41" spans="1:7">
      <c r="A41" s="4"/>
      <c r="B41" s="4"/>
      <c r="C41" s="4"/>
      <c r="D41" s="4"/>
      <c r="E41" s="4"/>
      <c r="F41" s="4"/>
      <c r="G41" s="4"/>
    </row>
    <row r="42" spans="1:7">
      <c r="A42" s="4"/>
      <c r="B42" s="4"/>
      <c r="C42" s="4"/>
      <c r="D42" s="4"/>
      <c r="E42" s="4"/>
      <c r="F42" s="4"/>
      <c r="G42" s="4"/>
    </row>
    <row r="43" spans="1:7">
      <c r="A43" s="4"/>
      <c r="B43" s="4"/>
      <c r="C43" s="4"/>
      <c r="D43" s="4"/>
      <c r="E43" s="4"/>
      <c r="F43" s="4"/>
      <c r="G43" s="4"/>
    </row>
    <row r="44" spans="1:7">
      <c r="A44" s="4"/>
      <c r="B44" s="4"/>
      <c r="C44" s="4"/>
      <c r="D44" s="4"/>
      <c r="E44" s="4"/>
      <c r="F44" s="4"/>
      <c r="G44" s="4"/>
    </row>
    <row r="45" spans="1:7">
      <c r="A45" s="4"/>
      <c r="B45" s="4"/>
      <c r="C45" s="4"/>
      <c r="D45" s="4"/>
      <c r="E45" s="4"/>
      <c r="F45" s="4"/>
      <c r="G45" s="4"/>
    </row>
    <row r="46" spans="1:7">
      <c r="A46" s="4"/>
      <c r="B46" s="4"/>
      <c r="C46" s="4"/>
      <c r="D46" s="4"/>
      <c r="E46" s="4"/>
      <c r="F46" s="4"/>
      <c r="G46" s="4"/>
    </row>
    <row r="47" spans="1:7">
      <c r="A47" s="4"/>
      <c r="B47" s="4"/>
      <c r="C47" s="4"/>
      <c r="D47" s="4"/>
      <c r="E47" s="4"/>
      <c r="F47" s="4"/>
      <c r="G47" s="4"/>
    </row>
    <row r="48" spans="1:7">
      <c r="A48" s="4"/>
      <c r="B48" s="4"/>
      <c r="C48" s="4"/>
      <c r="D48" s="4"/>
      <c r="E48" s="4"/>
      <c r="F48" s="4"/>
      <c r="G48" s="4"/>
    </row>
    <row r="49" spans="1:7">
      <c r="A49" s="4"/>
      <c r="B49" s="4"/>
      <c r="C49" s="4"/>
      <c r="D49" s="4"/>
      <c r="E49" s="4"/>
      <c r="F49" s="4"/>
      <c r="G49" s="4"/>
    </row>
    <row r="50" spans="1:7">
      <c r="A50" s="4"/>
      <c r="B50" s="4"/>
      <c r="C50" s="4"/>
      <c r="D50" s="4"/>
      <c r="E50" s="4"/>
      <c r="F50" s="4"/>
      <c r="G50" s="4"/>
    </row>
    <row r="51" spans="1:7">
      <c r="A51" s="4"/>
      <c r="B51" s="4"/>
      <c r="C51" s="4"/>
      <c r="D51" s="4"/>
      <c r="E51" s="4"/>
      <c r="F51" s="4"/>
      <c r="G51" s="4"/>
    </row>
    <row r="52" spans="1:7">
      <c r="A52" s="4"/>
      <c r="B52" s="4"/>
      <c r="C52" s="4"/>
      <c r="D52" s="4"/>
      <c r="E52" s="4"/>
      <c r="F52" s="4"/>
      <c r="G52" s="4"/>
    </row>
    <row r="53" spans="1:7">
      <c r="A53" s="4"/>
      <c r="B53" s="4"/>
      <c r="C53" s="4"/>
      <c r="D53" s="4"/>
      <c r="E53" s="4"/>
      <c r="F53" s="4"/>
      <c r="G53" s="4"/>
    </row>
    <row r="54" spans="1:7">
      <c r="A54" s="4"/>
      <c r="B54" s="4"/>
      <c r="C54" s="4"/>
      <c r="D54" s="4"/>
      <c r="E54" s="4"/>
      <c r="F54" s="4"/>
      <c r="G54" s="4"/>
    </row>
    <row r="55" spans="1:7">
      <c r="A55" s="4"/>
      <c r="B55" s="4"/>
      <c r="C55" s="4"/>
      <c r="D55" s="4"/>
      <c r="E55" s="4"/>
      <c r="F55" s="4"/>
      <c r="G55" s="4"/>
    </row>
    <row r="56" spans="1:7">
      <c r="A56" s="4"/>
      <c r="B56" s="4"/>
      <c r="C56" s="4"/>
      <c r="D56" s="4"/>
      <c r="E56" s="4"/>
      <c r="F56" s="4"/>
      <c r="G56" s="4"/>
    </row>
    <row r="57" spans="1:7">
      <c r="A57" s="4"/>
      <c r="B57" s="4"/>
      <c r="C57" s="4"/>
      <c r="D57" s="4"/>
      <c r="E57" s="4"/>
      <c r="F57" s="4"/>
      <c r="G57" s="4"/>
    </row>
    <row r="58" spans="1:7">
      <c r="A58" s="4"/>
      <c r="B58" s="4"/>
      <c r="C58" s="4"/>
      <c r="D58" s="4"/>
      <c r="E58" s="4"/>
      <c r="F58" s="4"/>
      <c r="G58" s="4"/>
    </row>
    <row r="59" spans="1:7">
      <c r="A59" s="4"/>
      <c r="B59" s="4"/>
      <c r="C59" s="4"/>
      <c r="D59" s="4"/>
      <c r="E59" s="4"/>
      <c r="F59" s="4"/>
      <c r="G59" s="4"/>
    </row>
    <row r="60" spans="1:7">
      <c r="A60" s="4"/>
      <c r="B60" s="4"/>
      <c r="C60" s="4"/>
      <c r="D60" s="4"/>
      <c r="E60" s="4"/>
      <c r="F60" s="4"/>
      <c r="G60" s="4"/>
    </row>
    <row r="61" spans="1:7">
      <c r="A61" s="4"/>
      <c r="B61" s="4"/>
      <c r="C61" s="4"/>
      <c r="D61" s="4"/>
      <c r="E61" s="4"/>
      <c r="F61" s="4"/>
      <c r="G61" s="4"/>
    </row>
    <row r="62" spans="1:7">
      <c r="A62" s="4"/>
      <c r="B62" s="4"/>
      <c r="C62" s="4"/>
      <c r="D62" s="4"/>
      <c r="E62" s="4"/>
      <c r="F62" s="4"/>
      <c r="G62" s="4"/>
    </row>
    <row r="63" spans="1:7">
      <c r="A63" s="4"/>
      <c r="B63" s="4"/>
      <c r="C63" s="4"/>
      <c r="D63" s="4"/>
      <c r="E63" s="4"/>
      <c r="F63" s="4"/>
      <c r="G63" s="4"/>
    </row>
    <row r="64" spans="1:7">
      <c r="A64" s="4"/>
      <c r="B64" s="4"/>
      <c r="C64" s="4"/>
      <c r="D64" s="4"/>
      <c r="E64" s="4"/>
      <c r="F64" s="4"/>
      <c r="G64" s="4"/>
    </row>
    <row r="65" spans="1:7">
      <c r="A65" s="4"/>
      <c r="B65" s="4"/>
      <c r="C65" s="4"/>
      <c r="D65" s="4"/>
      <c r="E65" s="4"/>
      <c r="F65" s="4"/>
      <c r="G65" s="4"/>
    </row>
    <row r="66" spans="1:7">
      <c r="A66" s="4"/>
      <c r="B66" s="4"/>
      <c r="C66" s="4"/>
      <c r="D66" s="4"/>
      <c r="E66" s="4"/>
      <c r="F66" s="4"/>
      <c r="G66" s="4"/>
    </row>
    <row r="67" spans="1:7">
      <c r="A67" s="4"/>
      <c r="B67" s="4"/>
      <c r="C67" s="4"/>
      <c r="D67" s="4"/>
      <c r="E67" s="4"/>
      <c r="F67" s="4"/>
      <c r="G67" s="4"/>
    </row>
    <row r="68" spans="1:7">
      <c r="A68" s="4"/>
      <c r="B68" s="4"/>
      <c r="C68" s="4"/>
      <c r="D68" s="4"/>
      <c r="E68" s="4"/>
      <c r="F68" s="4"/>
      <c r="G68" s="4"/>
    </row>
    <row r="69" spans="1:7">
      <c r="A69" s="4"/>
      <c r="B69" s="4"/>
      <c r="C69" s="4"/>
      <c r="D69" s="4"/>
      <c r="E69" s="4"/>
      <c r="F69" s="4"/>
      <c r="G69" s="4"/>
    </row>
    <row r="70" spans="1:7">
      <c r="A70" s="4"/>
      <c r="B70" s="4"/>
      <c r="C70" s="4"/>
      <c r="D70" s="4"/>
      <c r="E70" s="4"/>
      <c r="F70" s="4"/>
      <c r="G70" s="4"/>
    </row>
    <row r="71" spans="1:7">
      <c r="A71" s="4"/>
      <c r="B71" s="4"/>
      <c r="C71" s="4"/>
      <c r="D71" s="4"/>
      <c r="E71" s="4"/>
      <c r="F71" s="4"/>
      <c r="G71" s="4"/>
    </row>
    <row r="72" spans="1:7">
      <c r="A72" s="4"/>
      <c r="B72" s="4"/>
      <c r="C72" s="4"/>
      <c r="D72" s="4"/>
      <c r="E72" s="4"/>
      <c r="F72" s="4"/>
      <c r="G72" s="4"/>
    </row>
    <row r="73" spans="1:7">
      <c r="A73" s="4"/>
      <c r="B73" s="4"/>
      <c r="C73" s="4"/>
      <c r="D73" s="4"/>
      <c r="E73" s="4"/>
      <c r="F73" s="4"/>
      <c r="G73" s="4"/>
    </row>
    <row r="74" spans="1:7">
      <c r="A74" s="4"/>
      <c r="B74" s="4"/>
      <c r="C74" s="4"/>
      <c r="D74" s="4"/>
      <c r="E74" s="4"/>
      <c r="F74" s="4"/>
      <c r="G74" s="4"/>
    </row>
    <row r="75" spans="1:7">
      <c r="A75" s="4"/>
      <c r="B75" s="4"/>
      <c r="C75" s="4"/>
      <c r="D75" s="4"/>
      <c r="E75" s="4"/>
      <c r="F75" s="4"/>
      <c r="G75" s="4"/>
    </row>
    <row r="76" spans="1:7">
      <c r="A76" s="4"/>
      <c r="B76" s="4"/>
      <c r="C76" s="4"/>
      <c r="D76" s="4"/>
      <c r="E76" s="4"/>
      <c r="F76" s="4"/>
      <c r="G76" s="4"/>
    </row>
    <row r="77" spans="1:7">
      <c r="A77" s="4"/>
      <c r="B77" s="4"/>
      <c r="C77" s="4"/>
      <c r="D77" s="4"/>
      <c r="E77" s="4"/>
      <c r="F77" s="4"/>
      <c r="G77" s="4"/>
    </row>
    <row r="78" spans="1:7">
      <c r="A78" s="4"/>
      <c r="B78" s="4"/>
      <c r="C78" s="4"/>
      <c r="D78" s="4"/>
      <c r="E78" s="4"/>
      <c r="F78" s="4"/>
      <c r="G78" s="4"/>
    </row>
    <row r="79" spans="1:7">
      <c r="A79" s="4"/>
      <c r="B79" s="4"/>
      <c r="C79" s="4"/>
      <c r="D79" s="4"/>
      <c r="E79" s="4"/>
      <c r="F79" s="4"/>
      <c r="G79" s="4"/>
    </row>
    <row r="80" spans="1:7">
      <c r="A80" s="4"/>
      <c r="B80" s="4"/>
      <c r="C80" s="4"/>
      <c r="D80" s="4"/>
      <c r="E80" s="4"/>
      <c r="F80" s="4"/>
      <c r="G80" s="4"/>
    </row>
    <row r="81" spans="1:7">
      <c r="A81" s="4"/>
      <c r="B81" s="4"/>
      <c r="C81" s="4"/>
      <c r="D81" s="4"/>
      <c r="E81" s="4"/>
      <c r="F81" s="4"/>
      <c r="G81" s="4"/>
    </row>
  </sheetData>
  <mergeCells count="3">
    <mergeCell ref="A2:B2"/>
    <mergeCell ref="A3:B3"/>
    <mergeCell ref="A1:B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D47"/>
  <sheetViews>
    <sheetView workbookViewId="0">
      <selection activeCell="A2" sqref="A2:D2"/>
    </sheetView>
  </sheetViews>
  <sheetFormatPr defaultRowHeight="1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>
      <c r="A1" s="374" t="s">
        <v>803</v>
      </c>
      <c r="B1" s="374"/>
      <c r="C1" s="374"/>
      <c r="D1" s="374"/>
    </row>
    <row r="2" spans="1:4" ht="21" customHeight="1">
      <c r="A2" s="412" t="s">
        <v>759</v>
      </c>
      <c r="B2" s="413"/>
      <c r="C2" s="413"/>
      <c r="D2" s="413"/>
    </row>
    <row r="3" spans="1:4" ht="21" customHeight="1">
      <c r="A3" s="372" t="s">
        <v>65</v>
      </c>
      <c r="B3" s="413"/>
      <c r="C3" s="413"/>
      <c r="D3" s="413"/>
    </row>
    <row r="4" spans="1:4" ht="18">
      <c r="A4" s="40"/>
      <c r="B4" s="71"/>
      <c r="C4" s="71"/>
      <c r="D4" s="71"/>
    </row>
    <row r="5" spans="1:4" ht="38.25">
      <c r="A5" s="24" t="s">
        <v>643</v>
      </c>
      <c r="B5" s="70" t="s">
        <v>757</v>
      </c>
      <c r="C5" s="70" t="s">
        <v>20</v>
      </c>
      <c r="D5" s="70" t="s">
        <v>758</v>
      </c>
    </row>
    <row r="6" spans="1:4">
      <c r="A6" s="57" t="s">
        <v>24</v>
      </c>
      <c r="B6" s="229">
        <v>2048</v>
      </c>
      <c r="C6" s="229">
        <v>0</v>
      </c>
      <c r="D6" s="229">
        <v>10625</v>
      </c>
    </row>
    <row r="7" spans="1:4" ht="30">
      <c r="A7" s="57" t="s">
        <v>25</v>
      </c>
      <c r="B7" s="229">
        <v>197</v>
      </c>
      <c r="C7" s="229">
        <v>0</v>
      </c>
      <c r="D7" s="229">
        <v>0</v>
      </c>
    </row>
    <row r="8" spans="1:4">
      <c r="A8" s="57" t="s">
        <v>26</v>
      </c>
      <c r="B8" s="229">
        <v>506</v>
      </c>
      <c r="C8" s="229">
        <v>0</v>
      </c>
      <c r="D8" s="229">
        <v>120</v>
      </c>
    </row>
    <row r="9" spans="1:4" ht="25.5">
      <c r="A9" s="58" t="s">
        <v>27</v>
      </c>
      <c r="B9" s="230">
        <v>2751</v>
      </c>
      <c r="C9" s="230">
        <v>0</v>
      </c>
      <c r="D9" s="230">
        <f>D6+D7+D8</f>
        <v>10745</v>
      </c>
    </row>
    <row r="10" spans="1:4">
      <c r="A10" s="57" t="s">
        <v>28</v>
      </c>
      <c r="B10" s="229">
        <v>0</v>
      </c>
      <c r="C10" s="229">
        <v>0</v>
      </c>
      <c r="D10" s="229">
        <v>0</v>
      </c>
    </row>
    <row r="11" spans="1:4">
      <c r="A11" s="57" t="s">
        <v>29</v>
      </c>
      <c r="B11" s="229">
        <v>0</v>
      </c>
      <c r="C11" s="229">
        <v>0</v>
      </c>
      <c r="D11" s="229">
        <v>0</v>
      </c>
    </row>
    <row r="12" spans="1:4" ht="25.5">
      <c r="A12" s="58" t="s">
        <v>30</v>
      </c>
      <c r="B12" s="230">
        <v>0</v>
      </c>
      <c r="C12" s="229">
        <v>0</v>
      </c>
      <c r="D12" s="230">
        <v>0</v>
      </c>
    </row>
    <row r="13" spans="1:4" ht="30">
      <c r="A13" s="57" t="s">
        <v>31</v>
      </c>
      <c r="B13" s="229">
        <v>13363</v>
      </c>
      <c r="C13" s="229">
        <v>0</v>
      </c>
      <c r="D13" s="229">
        <v>18704</v>
      </c>
    </row>
    <row r="14" spans="1:4" ht="30">
      <c r="A14" s="57" t="s">
        <v>32</v>
      </c>
      <c r="B14" s="229">
        <v>3794</v>
      </c>
      <c r="C14" s="229">
        <v>0</v>
      </c>
      <c r="D14" s="229">
        <v>5839</v>
      </c>
    </row>
    <row r="15" spans="1:4">
      <c r="A15" s="57" t="s">
        <v>33</v>
      </c>
      <c r="B15" s="229">
        <v>6578</v>
      </c>
      <c r="C15" s="229">
        <v>0</v>
      </c>
      <c r="D15" s="229">
        <v>1724</v>
      </c>
    </row>
    <row r="16" spans="1:4" ht="25.5">
      <c r="A16" s="58" t="s">
        <v>34</v>
      </c>
      <c r="B16" s="230">
        <v>23736</v>
      </c>
      <c r="C16" s="229">
        <v>0</v>
      </c>
      <c r="D16" s="230">
        <f>D13+D14+D15</f>
        <v>26267</v>
      </c>
    </row>
    <row r="17" spans="1:4">
      <c r="A17" s="57" t="s">
        <v>35</v>
      </c>
      <c r="B17" s="229">
        <v>1344</v>
      </c>
      <c r="C17" s="229">
        <v>0</v>
      </c>
      <c r="D17" s="229">
        <v>1313</v>
      </c>
    </row>
    <row r="18" spans="1:4">
      <c r="A18" s="57" t="s">
        <v>36</v>
      </c>
      <c r="B18" s="229">
        <v>3100</v>
      </c>
      <c r="C18" s="229">
        <v>0</v>
      </c>
      <c r="D18" s="229">
        <v>5065</v>
      </c>
    </row>
    <row r="19" spans="1:4">
      <c r="A19" s="57" t="s">
        <v>37</v>
      </c>
      <c r="B19" s="229">
        <v>0</v>
      </c>
      <c r="C19" s="229">
        <v>0</v>
      </c>
      <c r="D19" s="229">
        <v>0</v>
      </c>
    </row>
    <row r="20" spans="1:4">
      <c r="A20" s="57" t="s">
        <v>38</v>
      </c>
      <c r="B20" s="229">
        <v>0</v>
      </c>
      <c r="C20" s="229">
        <v>0</v>
      </c>
      <c r="D20" s="229">
        <v>0</v>
      </c>
    </row>
    <row r="21" spans="1:4" ht="25.5">
      <c r="A21" s="58" t="s">
        <v>39</v>
      </c>
      <c r="B21" s="230">
        <v>4444</v>
      </c>
      <c r="C21" s="229">
        <v>0</v>
      </c>
      <c r="D21" s="230">
        <f>D17+D18+D20</f>
        <v>6378</v>
      </c>
    </row>
    <row r="22" spans="1:4">
      <c r="A22" s="57" t="s">
        <v>40</v>
      </c>
      <c r="B22" s="229">
        <v>5492</v>
      </c>
      <c r="C22" s="229">
        <v>0</v>
      </c>
      <c r="D22" s="229">
        <v>5145</v>
      </c>
    </row>
    <row r="23" spans="1:4">
      <c r="A23" s="57" t="s">
        <v>41</v>
      </c>
      <c r="B23" s="229">
        <v>2417</v>
      </c>
      <c r="C23" s="229">
        <v>0</v>
      </c>
      <c r="D23" s="229">
        <v>4356</v>
      </c>
    </row>
    <row r="24" spans="1:4">
      <c r="A24" s="57" t="s">
        <v>42</v>
      </c>
      <c r="B24" s="229">
        <v>1855</v>
      </c>
      <c r="C24" s="229">
        <v>0</v>
      </c>
      <c r="D24" s="229">
        <v>2177</v>
      </c>
    </row>
    <row r="25" spans="1:4" ht="25.5">
      <c r="A25" s="58" t="s">
        <v>43</v>
      </c>
      <c r="B25" s="230">
        <v>9764</v>
      </c>
      <c r="C25" s="229">
        <v>0</v>
      </c>
      <c r="D25" s="230">
        <f>D22+D23+D24</f>
        <v>11678</v>
      </c>
    </row>
    <row r="26" spans="1:4">
      <c r="A26" s="58" t="s">
        <v>44</v>
      </c>
      <c r="B26" s="230">
        <v>16072</v>
      </c>
      <c r="C26" s="229">
        <v>0</v>
      </c>
      <c r="D26" s="230">
        <v>13223</v>
      </c>
    </row>
    <row r="27" spans="1:4">
      <c r="A27" s="58" t="s">
        <v>45</v>
      </c>
      <c r="B27" s="230">
        <v>11740</v>
      </c>
      <c r="C27" s="229">
        <v>0</v>
      </c>
      <c r="D27" s="230">
        <v>1519</v>
      </c>
    </row>
    <row r="28" spans="1:4" ht="25.5">
      <c r="A28" s="58" t="s">
        <v>46</v>
      </c>
      <c r="B28" s="230">
        <v>-15533</v>
      </c>
      <c r="C28" s="229">
        <v>0</v>
      </c>
      <c r="D28" s="230">
        <f>D9+D12+D16-D21-D25-D26-D27</f>
        <v>4214</v>
      </c>
    </row>
    <row r="29" spans="1:4">
      <c r="A29" s="57" t="s">
        <v>47</v>
      </c>
      <c r="B29" s="229">
        <v>0</v>
      </c>
      <c r="C29" s="229">
        <v>0</v>
      </c>
      <c r="D29" s="229">
        <v>0</v>
      </c>
    </row>
    <row r="30" spans="1:4" ht="30">
      <c r="A30" s="57" t="s">
        <v>48</v>
      </c>
      <c r="B30" s="229">
        <v>33</v>
      </c>
      <c r="C30" s="229">
        <v>0</v>
      </c>
      <c r="D30" s="229">
        <v>31</v>
      </c>
    </row>
    <row r="31" spans="1:4" ht="30">
      <c r="A31" s="57" t="s">
        <v>49</v>
      </c>
      <c r="B31" s="229">
        <v>0</v>
      </c>
      <c r="C31" s="229">
        <v>0</v>
      </c>
      <c r="D31" s="229">
        <v>0</v>
      </c>
    </row>
    <row r="32" spans="1:4">
      <c r="A32" s="57" t="s">
        <v>50</v>
      </c>
      <c r="B32" s="229">
        <v>0</v>
      </c>
      <c r="C32" s="229">
        <v>0</v>
      </c>
      <c r="D32" s="229">
        <v>0</v>
      </c>
    </row>
    <row r="33" spans="1:4" ht="25.5">
      <c r="A33" s="58" t="s">
        <v>51</v>
      </c>
      <c r="B33" s="230">
        <v>33</v>
      </c>
      <c r="C33" s="229">
        <v>0</v>
      </c>
      <c r="D33" s="230">
        <f>D30</f>
        <v>31</v>
      </c>
    </row>
    <row r="34" spans="1:4">
      <c r="A34" s="57" t="s">
        <v>52</v>
      </c>
      <c r="B34" s="229">
        <v>0</v>
      </c>
      <c r="C34" s="229">
        <v>0</v>
      </c>
      <c r="D34" s="229">
        <v>0</v>
      </c>
    </row>
    <row r="35" spans="1:4">
      <c r="A35" s="57" t="s">
        <v>53</v>
      </c>
      <c r="B35" s="229">
        <v>0</v>
      </c>
      <c r="C35" s="229">
        <v>0</v>
      </c>
      <c r="D35" s="229">
        <v>0</v>
      </c>
    </row>
    <row r="36" spans="1:4">
      <c r="A36" s="57" t="s">
        <v>54</v>
      </c>
      <c r="B36" s="229">
        <v>0</v>
      </c>
      <c r="C36" s="229">
        <v>0</v>
      </c>
      <c r="D36" s="229">
        <v>0</v>
      </c>
    </row>
    <row r="37" spans="1:4">
      <c r="A37" s="57" t="s">
        <v>55</v>
      </c>
      <c r="B37" s="229">
        <v>0</v>
      </c>
      <c r="C37" s="229">
        <v>0</v>
      </c>
      <c r="D37" s="229">
        <v>0</v>
      </c>
    </row>
    <row r="38" spans="1:4" ht="25.5">
      <c r="A38" s="58" t="s">
        <v>56</v>
      </c>
      <c r="B38" s="230">
        <v>0</v>
      </c>
      <c r="C38" s="229">
        <v>0</v>
      </c>
      <c r="D38" s="230">
        <v>0</v>
      </c>
    </row>
    <row r="39" spans="1:4" ht="25.5">
      <c r="A39" s="58" t="s">
        <v>57</v>
      </c>
      <c r="B39" s="230">
        <v>33</v>
      </c>
      <c r="C39" s="229">
        <v>0</v>
      </c>
      <c r="D39" s="230">
        <f>D33</f>
        <v>31</v>
      </c>
    </row>
    <row r="40" spans="1:4">
      <c r="A40" s="58" t="s">
        <v>58</v>
      </c>
      <c r="B40" s="230">
        <v>-15500</v>
      </c>
      <c r="C40" s="229">
        <v>0</v>
      </c>
      <c r="D40" s="230">
        <f>D28+D39</f>
        <v>4245</v>
      </c>
    </row>
    <row r="41" spans="1:4" ht="30">
      <c r="A41" s="57" t="s">
        <v>59</v>
      </c>
      <c r="B41" s="229">
        <v>0</v>
      </c>
      <c r="C41" s="229">
        <v>0</v>
      </c>
      <c r="D41" s="229">
        <v>0</v>
      </c>
    </row>
    <row r="42" spans="1:4">
      <c r="A42" s="57" t="s">
        <v>60</v>
      </c>
      <c r="B42" s="229">
        <v>0</v>
      </c>
      <c r="C42" s="229">
        <v>0</v>
      </c>
      <c r="D42" s="229">
        <v>0</v>
      </c>
    </row>
    <row r="43" spans="1:4" ht="25.5">
      <c r="A43" s="58" t="s">
        <v>61</v>
      </c>
      <c r="B43" s="230">
        <v>0</v>
      </c>
      <c r="C43" s="229">
        <v>0</v>
      </c>
      <c r="D43" s="230">
        <f>D41</f>
        <v>0</v>
      </c>
    </row>
    <row r="44" spans="1:4">
      <c r="A44" s="58" t="s">
        <v>62</v>
      </c>
      <c r="B44" s="230">
        <v>0</v>
      </c>
      <c r="C44" s="229">
        <v>0</v>
      </c>
      <c r="D44" s="230">
        <v>0</v>
      </c>
    </row>
    <row r="45" spans="1:4">
      <c r="A45" s="58" t="s">
        <v>63</v>
      </c>
      <c r="B45" s="230">
        <v>0</v>
      </c>
      <c r="C45" s="229">
        <v>0</v>
      </c>
      <c r="D45" s="230">
        <f>D43</f>
        <v>0</v>
      </c>
    </row>
    <row r="46" spans="1:4">
      <c r="A46" s="58" t="s">
        <v>64</v>
      </c>
      <c r="B46" s="230">
        <v>-15500</v>
      </c>
      <c r="C46" s="229">
        <v>0</v>
      </c>
      <c r="D46" s="230">
        <f>D40+D43</f>
        <v>4245</v>
      </c>
    </row>
    <row r="47" spans="1:4">
      <c r="A47" s="4"/>
      <c r="B47" s="4"/>
      <c r="C47" s="4"/>
      <c r="D47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2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F63"/>
  <sheetViews>
    <sheetView tabSelected="1" workbookViewId="0">
      <selection activeCell="A20" sqref="A20"/>
    </sheetView>
  </sheetViews>
  <sheetFormatPr defaultRowHeight="15"/>
  <cols>
    <col min="1" max="1" width="65.5703125" customWidth="1"/>
    <col min="2" max="2" width="14.42578125" bestFit="1" customWidth="1"/>
    <col min="3" max="3" width="18.85546875" customWidth="1"/>
    <col min="4" max="4" width="17" customWidth="1"/>
    <col min="5" max="5" width="16" customWidth="1"/>
    <col min="6" max="6" width="19.7109375" customWidth="1"/>
  </cols>
  <sheetData>
    <row r="1" spans="1:6">
      <c r="B1" s="414" t="s">
        <v>804</v>
      </c>
      <c r="C1" s="414"/>
      <c r="D1" s="414"/>
      <c r="E1" s="414"/>
      <c r="F1" s="414"/>
    </row>
    <row r="3" spans="1:6" ht="27" customHeight="1">
      <c r="A3" s="412" t="s">
        <v>786</v>
      </c>
      <c r="B3" s="412"/>
      <c r="C3" s="412"/>
      <c r="D3" s="412"/>
      <c r="E3" s="412"/>
      <c r="F3" s="412"/>
    </row>
    <row r="4" spans="1:6" ht="25.5" customHeight="1">
      <c r="A4" s="409" t="s">
        <v>762</v>
      </c>
      <c r="B4" s="409"/>
      <c r="C4" s="409"/>
      <c r="D4" s="409"/>
      <c r="E4" s="409"/>
      <c r="F4" s="409"/>
    </row>
    <row r="6" spans="1:6" ht="15.75" thickBot="1">
      <c r="A6" s="293" t="s">
        <v>763</v>
      </c>
      <c r="B6" s="293"/>
      <c r="C6" s="293"/>
      <c r="D6" s="293"/>
      <c r="E6" s="293"/>
      <c r="F6" s="293"/>
    </row>
    <row r="7" spans="1:6" ht="63.75">
      <c r="A7" s="358" t="s">
        <v>643</v>
      </c>
      <c r="B7" s="359" t="s">
        <v>764</v>
      </c>
      <c r="C7" s="359" t="s">
        <v>765</v>
      </c>
      <c r="D7" s="359" t="s">
        <v>766</v>
      </c>
      <c r="E7" s="360" t="s">
        <v>767</v>
      </c>
      <c r="F7" s="361" t="s">
        <v>768</v>
      </c>
    </row>
    <row r="8" spans="1:6">
      <c r="A8" s="362" t="s">
        <v>19</v>
      </c>
      <c r="B8" s="294">
        <f>SUM(B26+B41+B55+B56+B61+B62+B63)</f>
        <v>102737</v>
      </c>
      <c r="C8" s="294">
        <f>SUM(C26+C41+C55+C56+C61+C62+C63)</f>
        <v>0</v>
      </c>
      <c r="D8" s="294">
        <f>SUM(D26+D41+D55+D56+D61+D62+D63)</f>
        <v>203515</v>
      </c>
      <c r="E8" s="294">
        <f>SUM(E26+E41+E55+E56+E61+E62+E63)</f>
        <v>51645</v>
      </c>
      <c r="F8" s="294">
        <f t="shared" ref="F8:F39" si="0">SUM(B8:E8)</f>
        <v>357897</v>
      </c>
    </row>
    <row r="9" spans="1:6">
      <c r="A9" s="363" t="s">
        <v>697</v>
      </c>
      <c r="B9" s="364"/>
      <c r="C9" s="364"/>
      <c r="D9" s="364"/>
      <c r="E9" s="364"/>
      <c r="F9" s="294">
        <f t="shared" si="0"/>
        <v>0</v>
      </c>
    </row>
    <row r="10" spans="1:6">
      <c r="A10" s="363" t="s">
        <v>698</v>
      </c>
      <c r="B10" s="364"/>
      <c r="C10" s="364"/>
      <c r="D10" s="364"/>
      <c r="E10" s="364"/>
      <c r="F10" s="294">
        <f t="shared" si="0"/>
        <v>0</v>
      </c>
    </row>
    <row r="11" spans="1:6">
      <c r="A11" s="363" t="s">
        <v>699</v>
      </c>
      <c r="B11" s="364"/>
      <c r="C11" s="364"/>
      <c r="D11" s="364"/>
      <c r="E11" s="364"/>
      <c r="F11" s="294">
        <f t="shared" si="0"/>
        <v>0</v>
      </c>
    </row>
    <row r="12" spans="1:6">
      <c r="A12" s="362" t="s">
        <v>3</v>
      </c>
      <c r="B12" s="365">
        <f>SUM(B9:B11)</f>
        <v>0</v>
      </c>
      <c r="C12" s="365">
        <f>SUM(C9:C11)</f>
        <v>0</v>
      </c>
      <c r="D12" s="365">
        <f>SUM(D9:D11)</f>
        <v>0</v>
      </c>
      <c r="E12" s="365">
        <f>SUM(E9:E11)</f>
        <v>0</v>
      </c>
      <c r="F12" s="294">
        <f t="shared" si="0"/>
        <v>0</v>
      </c>
    </row>
    <row r="13" spans="1:6">
      <c r="A13" s="363" t="s">
        <v>700</v>
      </c>
      <c r="B13" s="364">
        <v>102737</v>
      </c>
      <c r="C13" s="364"/>
      <c r="D13" s="364">
        <v>198691</v>
      </c>
      <c r="E13" s="364">
        <v>29318</v>
      </c>
      <c r="F13" s="294">
        <f t="shared" si="0"/>
        <v>330746</v>
      </c>
    </row>
    <row r="14" spans="1:6">
      <c r="A14" s="363" t="s">
        <v>701</v>
      </c>
      <c r="B14" s="364">
        <v>0</v>
      </c>
      <c r="C14" s="364"/>
      <c r="D14" s="364">
        <v>4824</v>
      </c>
      <c r="E14" s="364">
        <v>724</v>
      </c>
      <c r="F14" s="294">
        <f t="shared" si="0"/>
        <v>5548</v>
      </c>
    </row>
    <row r="15" spans="1:6">
      <c r="A15" s="363" t="s">
        <v>702</v>
      </c>
      <c r="B15" s="364"/>
      <c r="C15" s="364"/>
      <c r="D15" s="364"/>
      <c r="E15" s="364"/>
      <c r="F15" s="294">
        <f t="shared" si="0"/>
        <v>0</v>
      </c>
    </row>
    <row r="16" spans="1:6">
      <c r="A16" s="363" t="s">
        <v>703</v>
      </c>
      <c r="B16" s="364"/>
      <c r="C16" s="364"/>
      <c r="D16" s="364"/>
      <c r="E16" s="364"/>
      <c r="F16" s="294">
        <f t="shared" si="0"/>
        <v>0</v>
      </c>
    </row>
    <row r="17" spans="1:6">
      <c r="A17" s="363" t="s">
        <v>704</v>
      </c>
      <c r="B17" s="364"/>
      <c r="C17" s="364"/>
      <c r="D17" s="364"/>
      <c r="E17" s="364"/>
      <c r="F17" s="294">
        <f t="shared" si="0"/>
        <v>0</v>
      </c>
    </row>
    <row r="18" spans="1:6">
      <c r="A18" s="362" t="s">
        <v>4</v>
      </c>
      <c r="B18" s="365">
        <f>SUM(B13:B17)</f>
        <v>102737</v>
      </c>
      <c r="C18" s="365">
        <f>SUM(C13:C17)</f>
        <v>0</v>
      </c>
      <c r="D18" s="365">
        <f>SUM(D13:D17)</f>
        <v>203515</v>
      </c>
      <c r="E18" s="365">
        <f>SUM(E13:E17)</f>
        <v>30042</v>
      </c>
      <c r="F18" s="294">
        <f t="shared" si="0"/>
        <v>336294</v>
      </c>
    </row>
    <row r="19" spans="1:6">
      <c r="A19" s="363" t="s">
        <v>0</v>
      </c>
      <c r="B19" s="364">
        <v>0</v>
      </c>
      <c r="C19" s="364"/>
      <c r="D19" s="364"/>
      <c r="E19" s="364">
        <v>327</v>
      </c>
      <c r="F19" s="294">
        <f t="shared" si="0"/>
        <v>327</v>
      </c>
    </row>
    <row r="20" spans="1:6">
      <c r="A20" s="363" t="s">
        <v>1</v>
      </c>
      <c r="B20" s="364"/>
      <c r="C20" s="364"/>
      <c r="D20" s="364"/>
      <c r="E20" s="364"/>
      <c r="F20" s="294">
        <f t="shared" si="0"/>
        <v>0</v>
      </c>
    </row>
    <row r="21" spans="1:6">
      <c r="A21" s="363" t="s">
        <v>705</v>
      </c>
      <c r="B21" s="364"/>
      <c r="C21" s="364"/>
      <c r="D21" s="364"/>
      <c r="E21" s="364"/>
      <c r="F21" s="294">
        <f t="shared" si="0"/>
        <v>0</v>
      </c>
    </row>
    <row r="22" spans="1:6">
      <c r="A22" s="362" t="s">
        <v>2</v>
      </c>
      <c r="B22" s="365">
        <f>SUM(B19:B21)</f>
        <v>0</v>
      </c>
      <c r="C22" s="365">
        <f>SUM(C19:C21)</f>
        <v>0</v>
      </c>
      <c r="D22" s="365">
        <f>SUM(D19:D21)</f>
        <v>0</v>
      </c>
      <c r="E22" s="365">
        <f>SUM(E19:E21)</f>
        <v>327</v>
      </c>
      <c r="F22" s="294">
        <f t="shared" si="0"/>
        <v>327</v>
      </c>
    </row>
    <row r="23" spans="1:6">
      <c r="A23" s="363" t="s">
        <v>706</v>
      </c>
      <c r="B23" s="364"/>
      <c r="C23" s="364"/>
      <c r="D23" s="364"/>
      <c r="E23" s="364"/>
      <c r="F23" s="294">
        <f t="shared" si="0"/>
        <v>0</v>
      </c>
    </row>
    <row r="24" spans="1:6" ht="30">
      <c r="A24" s="363" t="s">
        <v>707</v>
      </c>
      <c r="B24" s="364"/>
      <c r="C24" s="364"/>
      <c r="D24" s="364"/>
      <c r="E24" s="364"/>
      <c r="F24" s="294">
        <f t="shared" si="0"/>
        <v>0</v>
      </c>
    </row>
    <row r="25" spans="1:6">
      <c r="A25" s="362" t="s">
        <v>21</v>
      </c>
      <c r="B25" s="365">
        <f>SUM(B23:B24)</f>
        <v>0</v>
      </c>
      <c r="C25" s="365">
        <f>SUM(C23:C24)</f>
        <v>0</v>
      </c>
      <c r="D25" s="365">
        <f>SUM(D23:D24)</f>
        <v>0</v>
      </c>
      <c r="E25" s="365">
        <f>SUM(E23:E24)</f>
        <v>0</v>
      </c>
      <c r="F25" s="294">
        <f t="shared" si="0"/>
        <v>0</v>
      </c>
    </row>
    <row r="26" spans="1:6" ht="25.5">
      <c r="A26" s="362" t="s">
        <v>5</v>
      </c>
      <c r="B26" s="365">
        <f>SUM(B25,B22,B18,B12)</f>
        <v>102737</v>
      </c>
      <c r="C26" s="365">
        <f>SUM(C25,C22,C18,C12)</f>
        <v>0</v>
      </c>
      <c r="D26" s="365">
        <f>SUM(D25,D22,D18,D12)</f>
        <v>203515</v>
      </c>
      <c r="E26" s="365">
        <f>SUM(E25,E22,E18,E12)</f>
        <v>30369</v>
      </c>
      <c r="F26" s="366">
        <f t="shared" si="0"/>
        <v>336621</v>
      </c>
    </row>
    <row r="27" spans="1:6">
      <c r="A27" s="363" t="s">
        <v>708</v>
      </c>
      <c r="B27" s="364"/>
      <c r="C27" s="364"/>
      <c r="D27" s="364"/>
      <c r="E27" s="364"/>
      <c r="F27" s="294">
        <f t="shared" si="0"/>
        <v>0</v>
      </c>
    </row>
    <row r="28" spans="1:6">
      <c r="A28" s="363" t="s">
        <v>709</v>
      </c>
      <c r="B28" s="364"/>
      <c r="C28" s="364"/>
      <c r="D28" s="364"/>
      <c r="E28" s="364"/>
      <c r="F28" s="294">
        <f t="shared" si="0"/>
        <v>0</v>
      </c>
    </row>
    <row r="29" spans="1:6">
      <c r="A29" s="363" t="s">
        <v>710</v>
      </c>
      <c r="B29" s="364"/>
      <c r="C29" s="364"/>
      <c r="D29" s="364"/>
      <c r="E29" s="364"/>
      <c r="F29" s="294">
        <f t="shared" si="0"/>
        <v>0</v>
      </c>
    </row>
    <row r="30" spans="1:6" ht="30">
      <c r="A30" s="363" t="s">
        <v>711</v>
      </c>
      <c r="B30" s="364"/>
      <c r="C30" s="364"/>
      <c r="D30" s="364"/>
      <c r="E30" s="364"/>
      <c r="F30" s="294">
        <f t="shared" si="0"/>
        <v>0</v>
      </c>
    </row>
    <row r="31" spans="1:6">
      <c r="A31" s="363" t="s">
        <v>712</v>
      </c>
      <c r="B31" s="364"/>
      <c r="C31" s="364"/>
      <c r="D31" s="364"/>
      <c r="E31" s="364"/>
      <c r="F31" s="294">
        <f t="shared" si="0"/>
        <v>0</v>
      </c>
    </row>
    <row r="32" spans="1:6">
      <c r="A32" s="362" t="s">
        <v>22</v>
      </c>
      <c r="B32" s="365">
        <f>SUM(B27:B31)</f>
        <v>0</v>
      </c>
      <c r="C32" s="365">
        <f>SUM(C27:C31)</f>
        <v>0</v>
      </c>
      <c r="D32" s="365">
        <f>SUM(D27:D31)</f>
        <v>0</v>
      </c>
      <c r="E32" s="365">
        <f>SUM(E27:E31)</f>
        <v>0</v>
      </c>
      <c r="F32" s="294">
        <f t="shared" si="0"/>
        <v>0</v>
      </c>
    </row>
    <row r="33" spans="1:6">
      <c r="A33" s="363" t="s">
        <v>713</v>
      </c>
      <c r="B33" s="364"/>
      <c r="C33" s="364"/>
      <c r="D33" s="364"/>
      <c r="E33" s="364"/>
      <c r="F33" s="294">
        <f t="shared" si="0"/>
        <v>0</v>
      </c>
    </row>
    <row r="34" spans="1:6">
      <c r="A34" s="363" t="s">
        <v>6</v>
      </c>
      <c r="B34" s="364"/>
      <c r="C34" s="364"/>
      <c r="D34" s="364"/>
      <c r="E34" s="364"/>
      <c r="F34" s="294">
        <f t="shared" si="0"/>
        <v>0</v>
      </c>
    </row>
    <row r="35" spans="1:6">
      <c r="A35" s="363" t="s">
        <v>714</v>
      </c>
      <c r="B35" s="364"/>
      <c r="C35" s="364"/>
      <c r="D35" s="364"/>
      <c r="E35" s="364"/>
      <c r="F35" s="294">
        <f t="shared" si="0"/>
        <v>0</v>
      </c>
    </row>
    <row r="36" spans="1:6">
      <c r="A36" s="363" t="s">
        <v>715</v>
      </c>
      <c r="B36" s="364"/>
      <c r="C36" s="364"/>
      <c r="D36" s="364"/>
      <c r="E36" s="364"/>
      <c r="F36" s="294">
        <f t="shared" si="0"/>
        <v>0</v>
      </c>
    </row>
    <row r="37" spans="1:6">
      <c r="A37" s="363" t="s">
        <v>716</v>
      </c>
      <c r="B37" s="364"/>
      <c r="C37" s="364"/>
      <c r="D37" s="364"/>
      <c r="E37" s="364"/>
      <c r="F37" s="294">
        <f t="shared" si="0"/>
        <v>0</v>
      </c>
    </row>
    <row r="38" spans="1:6">
      <c r="A38" s="363" t="s">
        <v>717</v>
      </c>
      <c r="B38" s="364"/>
      <c r="C38" s="364"/>
      <c r="D38" s="364"/>
      <c r="E38" s="364"/>
      <c r="F38" s="294">
        <f t="shared" si="0"/>
        <v>0</v>
      </c>
    </row>
    <row r="39" spans="1:6">
      <c r="A39" s="363" t="s">
        <v>718</v>
      </c>
      <c r="B39" s="364"/>
      <c r="C39" s="364"/>
      <c r="D39" s="364"/>
      <c r="E39" s="364"/>
      <c r="F39" s="294">
        <f t="shared" si="0"/>
        <v>0</v>
      </c>
    </row>
    <row r="40" spans="1:6">
      <c r="A40" s="362" t="s">
        <v>7</v>
      </c>
      <c r="B40" s="365">
        <f>SUM(B33:B39)</f>
        <v>0</v>
      </c>
      <c r="C40" s="365">
        <f>SUM(C33:C39)</f>
        <v>0</v>
      </c>
      <c r="D40" s="365">
        <f>SUM(D33:D39)</f>
        <v>0</v>
      </c>
      <c r="E40" s="365">
        <f>SUM(E33:E39)</f>
        <v>0</v>
      </c>
      <c r="F40" s="294">
        <f t="shared" ref="F40:F63" si="1">SUM(B40:E40)</f>
        <v>0</v>
      </c>
    </row>
    <row r="41" spans="1:6">
      <c r="A41" s="362" t="s">
        <v>23</v>
      </c>
      <c r="B41" s="365">
        <f>SUM(B40,B32)</f>
        <v>0</v>
      </c>
      <c r="C41" s="365">
        <f>SUM(C40,C32)</f>
        <v>0</v>
      </c>
      <c r="D41" s="365">
        <f>SUM(D40,D32)</f>
        <v>0</v>
      </c>
      <c r="E41" s="365">
        <f>SUM(E40,E32)</f>
        <v>0</v>
      </c>
      <c r="F41" s="294">
        <f t="shared" si="1"/>
        <v>0</v>
      </c>
    </row>
    <row r="42" spans="1:6">
      <c r="A42" s="363" t="s">
        <v>769</v>
      </c>
      <c r="B42" s="365"/>
      <c r="C42" s="365"/>
      <c r="D42" s="365"/>
      <c r="E42" s="365"/>
      <c r="F42" s="294">
        <f t="shared" si="1"/>
        <v>0</v>
      </c>
    </row>
    <row r="43" spans="1:6">
      <c r="A43" s="363" t="s">
        <v>770</v>
      </c>
      <c r="B43" s="365"/>
      <c r="C43" s="365"/>
      <c r="D43" s="365"/>
      <c r="E43" s="365"/>
      <c r="F43" s="294">
        <f t="shared" si="1"/>
        <v>0</v>
      </c>
    </row>
    <row r="44" spans="1:6">
      <c r="A44" s="362" t="s">
        <v>719</v>
      </c>
      <c r="B44" s="364">
        <f>SUM(B42:B43)</f>
        <v>0</v>
      </c>
      <c r="C44" s="364">
        <f>SUM(C42:C43)</f>
        <v>0</v>
      </c>
      <c r="D44" s="364">
        <f>SUM(D42:D43)</f>
        <v>0</v>
      </c>
      <c r="E44" s="364">
        <f>SUM(E42:E43)</f>
        <v>0</v>
      </c>
      <c r="F44" s="294">
        <f t="shared" si="1"/>
        <v>0</v>
      </c>
    </row>
    <row r="45" spans="1:6">
      <c r="A45" s="363" t="s">
        <v>771</v>
      </c>
      <c r="B45" s="364"/>
      <c r="C45" s="364"/>
      <c r="D45" s="364"/>
      <c r="E45" s="364">
        <v>54</v>
      </c>
      <c r="F45" s="294">
        <f t="shared" si="1"/>
        <v>54</v>
      </c>
    </row>
    <row r="46" spans="1:6">
      <c r="A46" s="363" t="s">
        <v>772</v>
      </c>
      <c r="B46" s="364"/>
      <c r="C46" s="364"/>
      <c r="D46" s="364"/>
      <c r="E46" s="364"/>
      <c r="F46" s="294">
        <f t="shared" si="1"/>
        <v>0</v>
      </c>
    </row>
    <row r="47" spans="1:6">
      <c r="A47" s="363" t="s">
        <v>773</v>
      </c>
      <c r="B47" s="364"/>
      <c r="C47" s="364"/>
      <c r="D47" s="364"/>
      <c r="E47" s="364"/>
      <c r="F47" s="294">
        <f t="shared" si="1"/>
        <v>0</v>
      </c>
    </row>
    <row r="48" spans="1:6">
      <c r="A48" s="362" t="s">
        <v>720</v>
      </c>
      <c r="B48" s="364">
        <f>SUM(B45:B47)</f>
        <v>0</v>
      </c>
      <c r="C48" s="364">
        <f>SUM(C45:C47)</f>
        <v>0</v>
      </c>
      <c r="D48" s="364">
        <f>SUM(D45:D47)</f>
        <v>0</v>
      </c>
      <c r="E48" s="364">
        <f>SUM(E45:E47)</f>
        <v>54</v>
      </c>
      <c r="F48" s="294">
        <f t="shared" si="1"/>
        <v>54</v>
      </c>
    </row>
    <row r="49" spans="1:6">
      <c r="A49" s="363" t="s">
        <v>774</v>
      </c>
      <c r="B49" s="364"/>
      <c r="C49" s="364"/>
      <c r="D49" s="364"/>
      <c r="E49" s="364">
        <v>21222</v>
      </c>
      <c r="F49" s="294">
        <f t="shared" si="1"/>
        <v>21222</v>
      </c>
    </row>
    <row r="50" spans="1:6">
      <c r="A50" s="363" t="s">
        <v>775</v>
      </c>
      <c r="B50" s="364"/>
      <c r="C50" s="364"/>
      <c r="D50" s="364"/>
      <c r="E50" s="364"/>
      <c r="F50" s="294">
        <f t="shared" si="1"/>
        <v>0</v>
      </c>
    </row>
    <row r="51" spans="1:6">
      <c r="A51" s="362" t="s">
        <v>721</v>
      </c>
      <c r="B51" s="364">
        <f>SUM(B49:B50)</f>
        <v>0</v>
      </c>
      <c r="C51" s="364">
        <f>SUM(C49:C50)</f>
        <v>0</v>
      </c>
      <c r="D51" s="364">
        <f>SUM(D49:D50)</f>
        <v>0</v>
      </c>
      <c r="E51" s="364">
        <f>SUM(E49:E50)</f>
        <v>21222</v>
      </c>
      <c r="F51" s="294">
        <f t="shared" si="1"/>
        <v>21222</v>
      </c>
    </row>
    <row r="52" spans="1:6">
      <c r="A52" s="363" t="s">
        <v>776</v>
      </c>
      <c r="B52" s="364"/>
      <c r="C52" s="364"/>
      <c r="D52" s="364"/>
      <c r="E52" s="364"/>
      <c r="F52" s="294">
        <f t="shared" si="1"/>
        <v>0</v>
      </c>
    </row>
    <row r="53" spans="1:6">
      <c r="A53" s="363" t="s">
        <v>777</v>
      </c>
      <c r="B53" s="364"/>
      <c r="C53" s="364"/>
      <c r="D53" s="364"/>
      <c r="E53" s="364"/>
      <c r="F53" s="294">
        <f t="shared" si="1"/>
        <v>0</v>
      </c>
    </row>
    <row r="54" spans="1:6">
      <c r="A54" s="362" t="s">
        <v>722</v>
      </c>
      <c r="B54" s="364">
        <f>SUM(B52:B53)</f>
        <v>0</v>
      </c>
      <c r="C54" s="364">
        <f>SUM(C52:C53)</f>
        <v>0</v>
      </c>
      <c r="D54" s="364">
        <f>SUM(D52:D53)</f>
        <v>0</v>
      </c>
      <c r="E54" s="364">
        <f>SUM(E52:E53)</f>
        <v>0</v>
      </c>
      <c r="F54" s="294">
        <f t="shared" si="1"/>
        <v>0</v>
      </c>
    </row>
    <row r="55" spans="1:6">
      <c r="A55" s="362" t="s">
        <v>8</v>
      </c>
      <c r="B55" s="365">
        <f>SUM(B54,B51,B48,B44)</f>
        <v>0</v>
      </c>
      <c r="C55" s="365">
        <f>SUM(C54,C51,C48,C44)</f>
        <v>0</v>
      </c>
      <c r="D55" s="365">
        <f>SUM(D54,D51,D48,D44)</f>
        <v>0</v>
      </c>
      <c r="E55" s="365">
        <f>SUM(E54,E51,E48,E44)</f>
        <v>21276</v>
      </c>
      <c r="F55" s="294">
        <f t="shared" si="1"/>
        <v>21276</v>
      </c>
    </row>
    <row r="56" spans="1:6">
      <c r="A56" s="289" t="s">
        <v>778</v>
      </c>
      <c r="B56" s="81"/>
      <c r="C56" s="81"/>
      <c r="D56" s="81"/>
      <c r="E56" s="81"/>
      <c r="F56" s="294">
        <f t="shared" si="1"/>
        <v>0</v>
      </c>
    </row>
    <row r="57" spans="1:6" ht="15.75">
      <c r="A57" s="367" t="s">
        <v>779</v>
      </c>
      <c r="B57" s="81"/>
      <c r="C57" s="81"/>
      <c r="D57" s="81"/>
      <c r="E57" s="81"/>
      <c r="F57" s="294">
        <f t="shared" si="1"/>
        <v>0</v>
      </c>
    </row>
    <row r="58" spans="1:6" ht="15.75">
      <c r="A58" s="367" t="s">
        <v>780</v>
      </c>
      <c r="B58" s="81"/>
      <c r="C58" s="81"/>
      <c r="D58" s="81"/>
      <c r="E58" s="81"/>
      <c r="F58" s="294">
        <f t="shared" si="1"/>
        <v>0</v>
      </c>
    </row>
    <row r="59" spans="1:6" ht="15.75">
      <c r="A59" s="367" t="s">
        <v>781</v>
      </c>
      <c r="B59" s="81"/>
      <c r="C59" s="81"/>
      <c r="D59" s="81"/>
      <c r="E59" s="81"/>
      <c r="F59" s="294">
        <f t="shared" si="1"/>
        <v>0</v>
      </c>
    </row>
    <row r="60" spans="1:6" ht="15.75">
      <c r="A60" s="367" t="s">
        <v>782</v>
      </c>
      <c r="B60" s="81"/>
      <c r="C60" s="81"/>
      <c r="D60" s="81"/>
      <c r="E60" s="81"/>
      <c r="F60" s="294">
        <f t="shared" si="1"/>
        <v>0</v>
      </c>
    </row>
    <row r="61" spans="1:6">
      <c r="A61" s="289" t="s">
        <v>783</v>
      </c>
      <c r="B61" s="81">
        <f>SUM(B57:B60)</f>
        <v>0</v>
      </c>
      <c r="C61" s="81">
        <f>SUM(C57:C60)</f>
        <v>0</v>
      </c>
      <c r="D61" s="81">
        <f>SUM(D57:D60)</f>
        <v>0</v>
      </c>
      <c r="E61" s="81">
        <f>SUM(E57:E60)</f>
        <v>0</v>
      </c>
      <c r="F61" s="294">
        <f t="shared" si="1"/>
        <v>0</v>
      </c>
    </row>
    <row r="62" spans="1:6">
      <c r="A62" s="289" t="s">
        <v>784</v>
      </c>
      <c r="B62" s="81"/>
      <c r="C62" s="81"/>
      <c r="D62" s="81"/>
      <c r="E62" s="81"/>
      <c r="F62" s="294">
        <f t="shared" si="1"/>
        <v>0</v>
      </c>
    </row>
    <row r="63" spans="1:6" ht="15.75" thickBot="1">
      <c r="A63" s="368" t="s">
        <v>785</v>
      </c>
      <c r="B63" s="369"/>
      <c r="C63" s="369"/>
      <c r="D63" s="369"/>
      <c r="E63" s="369"/>
      <c r="F63" s="294">
        <f t="shared" si="1"/>
        <v>0</v>
      </c>
    </row>
  </sheetData>
  <mergeCells count="3">
    <mergeCell ref="B1:F1"/>
    <mergeCell ref="A3:F3"/>
    <mergeCell ref="A4:F4"/>
  </mergeCells>
  <pageMargins left="0.70866141732283472" right="0.70866141732283472" top="0.74803149606299213" bottom="0.74803149606299213" header="0.31496062992125984" footer="0.31496062992125984"/>
  <pageSetup paperSize="9" scale="57" fitToHeight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18</vt:i4>
      </vt:variant>
      <vt:variant>
        <vt:lpstr>Névvel ellátott tartományok</vt:lpstr>
      </vt:variant>
      <vt:variant>
        <vt:i4>3</vt:i4>
      </vt:variant>
    </vt:vector>
  </HeadingPairs>
  <TitlesOfParts>
    <vt:vector size="21" baseType="lpstr">
      <vt:lpstr>1. melléklet</vt:lpstr>
      <vt:lpstr>2A. melléklet</vt:lpstr>
      <vt:lpstr>2B. melléklet</vt:lpstr>
      <vt:lpstr>3A. melléklet</vt:lpstr>
      <vt:lpstr>3B. melléklet</vt:lpstr>
      <vt:lpstr>4 melléklet</vt:lpstr>
      <vt:lpstr>5 melléklet</vt:lpstr>
      <vt:lpstr>6. melléklet</vt:lpstr>
      <vt:lpstr>7A. melléklet</vt:lpstr>
      <vt:lpstr>7B. melléklet</vt:lpstr>
      <vt:lpstr>8. melléklet</vt:lpstr>
      <vt:lpstr>9. melléklet</vt:lpstr>
      <vt:lpstr>10. melléklet</vt:lpstr>
      <vt:lpstr>11 melléklet</vt:lpstr>
      <vt:lpstr>12. melléklet</vt:lpstr>
      <vt:lpstr>13. melléklet</vt:lpstr>
      <vt:lpstr>14. melléklet</vt:lpstr>
      <vt:lpstr>15.melléklet</vt:lpstr>
      <vt:lpstr>'7A. melléklet'!foot_4_place</vt:lpstr>
      <vt:lpstr>'7A. melléklet'!foot_53_place</vt:lpstr>
      <vt:lpstr>'11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2018-05-28T10:48:08Z</cp:lastPrinted>
  <dcterms:created xsi:type="dcterms:W3CDTF">2014-01-03T21:48:14Z</dcterms:created>
  <dcterms:modified xsi:type="dcterms:W3CDTF">2019-02-12T07:42:52Z</dcterms:modified>
</cp:coreProperties>
</file>